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漁業從業人數" state="visible" r:id="rId1"/>
    <sheet sheetId="2" name="漁業從業人數(續一完)" state="visible" r:id="rId2"/>
  </sheets>
</workbook>
</file>

<file path=xl/sharedStrings.xml><?xml version="1.0" encoding="utf-8"?>
<sst xmlns="http://schemas.openxmlformats.org/spreadsheetml/2006/main" count="56">
  <si>
    <t>公開類</t>
  </si>
  <si>
    <t>年    報</t>
  </si>
  <si>
    <t>鄉鎮市區</t>
  </si>
  <si>
    <t>別</t>
  </si>
  <si>
    <t>漁會</t>
  </si>
  <si>
    <t>總　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</si>
  <si>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</si>
  <si>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</si>
  <si>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</si>
  <si>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</si>
  <si>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</si>
  <si>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</si>
  <si>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</si>
  <si>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</si>
  <si>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</si>
  <si>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</si>
  <si>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</si>
  <si>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</si>
  <si>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</si>
  <si>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年報:次年二月底前編報</t>
  </si>
  <si>
    <t>計</t>
  </si>
  <si>
    <t>總計</t>
  </si>
  <si>
    <t>專業</t>
  </si>
  <si>
    <t>兼業</t>
  </si>
  <si>
    <t>遠洋漁業</t>
  </si>
  <si>
    <t>小計</t>
  </si>
  <si>
    <t>船員</t>
  </si>
  <si>
    <t>岸上人員</t>
  </si>
  <si>
    <t>中華民國113年底</t>
  </si>
  <si>
    <t>-</t>
  </si>
  <si>
    <t>桃園市</t>
  </si>
  <si>
    <t>漁業從業人數</t>
  </si>
  <si>
    <t>近海漁業</t>
  </si>
  <si>
    <t>編製機關</t>
  </si>
  <si>
    <t>表        號</t>
  </si>
  <si>
    <t xml:space="preserve">桃園市政府 </t>
  </si>
  <si>
    <t>2243-01-01-2</t>
  </si>
  <si>
    <t>單位：</t>
  </si>
  <si>
    <t>人</t>
  </si>
  <si>
    <t>填表</t>
  </si>
  <si>
    <t>資料來源：根據各區漁會及鄉鎮公所所報資料。</t>
  </si>
  <si>
    <t>填表說明：1.漁業從人員係指實際從事漁撈(包括船員及陸上事務員工及經營者)暨養殖(包括直接從事水產養殖工作人員及經營者)而不包括水產加工人員。</t>
  </si>
  <si>
    <t xml:space="preserve">　　　　　2.本表編製一式三份，先送主計室會核後抽存一份，一份查存，一份送交農業部漁業署。</t>
  </si>
  <si>
    <t xml:space="preserve">　　　　　3.直轄市編製一式五份，分送主計處、(農業局)、會計室、自存及農業部漁業署。</t>
  </si>
  <si>
    <t>沿岸漁業</t>
  </si>
  <si>
    <t>其他</t>
  </si>
  <si>
    <t>審核</t>
  </si>
  <si>
    <t>桃園市漁業從業人數(續一完)</t>
  </si>
  <si>
    <t>主辦業務人員</t>
  </si>
  <si>
    <t>內陸漁撈</t>
  </si>
  <si>
    <t>專業人員</t>
  </si>
  <si>
    <t>兼業人員</t>
  </si>
  <si>
    <t>海面養殖</t>
  </si>
  <si>
    <t>主辦統計人員</t>
  </si>
  <si>
    <t>內陸養殖</t>
  </si>
  <si>
    <t>機關長官</t>
  </si>
</sst>
</file>

<file path=xl/styles.xml><?xml version="1.0" encoding="utf-8"?>
<styleSheet xmlns="http://schemas.openxmlformats.org/spreadsheetml/2006/main">
  <numFmts count="2">
    <numFmt formatCode="[=0]\-;#,##0" numFmtId="197"/>
    <numFmt formatCode="###,##0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微軟正黑體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8"/>
      <color rgb="FF000000"/>
      <name val="微軟正黑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/>
    <xf numFmtId="0" fontId="2" borderId="0" xfId="0" applyFont="true"/>
    <xf numFmtId="0" fontId="3" borderId="3" xfId="0" applyFont="true" applyBorder="true">
      <alignment horizontal="left"/>
    </xf>
    <xf numFmtId="0" fontId="1" borderId="4" xfId="0" applyFont="true" applyBorder="true">
      <alignment horizontal="center"/>
    </xf>
    <xf numFmtId="0" fontId="1" borderId="5" xfId="0" applyFont="true" applyBorder="true">
      <alignment horizontal="right"/>
    </xf>
    <xf numFmtId="0" fontId="1" borderId="6" xfId="0" applyFont="true" applyBorder="true">
      <alignment horizontal="center"/>
    </xf>
    <xf numFmtId="49" fontId="1" borderId="5" xfId="0" applyNumberFormat="true" applyFont="true" applyBorder="true">
      <alignment horizontal="center"/>
    </xf>
    <xf numFmtId="49" fontId="3" borderId="5" xfId="0" applyNumberFormat="true" applyFont="true" applyBorder="true">
      <alignment horizontal="center"/>
    </xf>
    <xf numFmtId="49" fontId="3" borderId="6" xfId="0" applyNumberFormat="true" applyFont="true" applyBorder="true">
      <alignment horizontal="center"/>
    </xf>
    <xf numFmtId="0" fontId="1" borderId="7" xfId="0" applyFont="true" applyBorder="true">
      <alignment vertical="top"/>
    </xf>
    <xf numFmtId="0" fontId="1" borderId="8" xfId="0" applyFont="true" applyBorder="true">
      <alignment horizontal="left" vertical="top"/>
    </xf>
    <xf numFmtId="0" fontId="1" borderId="9" xfId="0" applyFont="true" applyBorder="true">
      <alignment horizontal="center"/>
    </xf>
    <xf numFmtId="0" fontId="1" borderId="1" xfId="0" applyFont="true" applyBorder="true">
      <alignment horizontal="center" vertical="center"/>
    </xf>
    <xf numFmtId="197" fontId="1" borderId="10" xfId="0" applyNumberFormat="true" applyFont="true" applyBorder="true">
      <alignment horizontal="right"/>
    </xf>
    <xf numFmtId="197" fontId="1" borderId="11" xfId="0" applyNumberFormat="true" applyFont="true" applyBorder="true">
      <alignment horizontal="right"/>
    </xf>
    <xf numFmtId="198" fontId="3" borderId="11" xfId="0" applyNumberFormat="true" applyFont="true" applyBorder="true">
      <alignment horizontal="right"/>
    </xf>
    <xf numFmtId="198" fontId="3" borderId="12" xfId="0" applyNumberFormat="true" applyFont="true" applyBorder="true">
      <alignment horizontal="right"/>
    </xf>
    <xf numFmtId="0" fontId="3" borderId="2" xfId="0" applyFont="true" applyBorder="true">
      <alignment horizontal="center"/>
    </xf>
    <xf numFmtId="0" fontId="1" borderId="0" xfId="0" applyFont="true">
      <alignment vertical="top"/>
    </xf>
    <xf numFmtId="0" fontId="1" borderId="3" xfId="0" applyFont="true" applyBorder="true">
      <alignment horizontal="left" vertical="top"/>
    </xf>
    <xf numFmtId="0" fontId="1" borderId="13" xfId="0" applyFont="true" applyBorder="true">
      <alignment horizontal="center"/>
    </xf>
    <xf numFmtId="0" fontId="1" borderId="14" xfId="0" applyFont="true" applyBorder="true">
      <alignment horizontal="center"/>
    </xf>
    <xf numFmtId="0" fontId="1" borderId="1" xfId="0" applyFont="true" applyBorder="true">
      <alignment horizont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top"/>
    </xf>
    <xf numFmtId="0" fontId="4" borderId="2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1" borderId="5" xfId="0" applyFont="true" applyBorder="true">
      <alignment vertical="top"/>
    </xf>
    <xf numFmtId="0" fontId="1" borderId="6" xfId="0" applyFont="true" applyBorder="true">
      <alignment horizontal="left" vertical="top"/>
    </xf>
    <xf numFmtId="0" fontId="5" borderId="1" xfId="0" applyFont="true" applyBorder="true">
      <alignment horizontal="center" vertical="top"/>
    </xf>
    <xf numFmtId="0" fontId="1" borderId="2" xfId="0" applyFont="true" applyBorder="true">
      <alignment horizontal="right"/>
    </xf>
    <xf numFmtId="0" fontId="1" borderId="2" xfId="0" applyFont="true" applyBorder="true">
      <alignment horizontal="left"/>
    </xf>
    <xf numFmtId="0" fontId="2" borderId="3" xfId="0" applyFont="true" applyBorder="true"/>
    <xf numFmtId="0" fontId="2" borderId="7" xfId="0" applyFont="true" applyBorder="true"/>
    <xf numFmtId="0" fontId="1" borderId="10" xfId="0" applyFont="true" applyBorder="true">
      <alignment horizontal="center"/>
    </xf>
    <xf numFmtId="0" fontId="1" borderId="11" xfId="0" applyFont="true" applyBorder="true">
      <alignment horizontal="right"/>
    </xf>
    <xf numFmtId="0" fontId="1" borderId="12" xfId="0" applyFont="true" applyBorder="true">
      <alignment horizontal="center"/>
    </xf>
    <xf numFmtId="0" fontId="1" borderId="11" xfId="0" applyFont="true" applyBorder="true">
      <alignment horizontal="center"/>
    </xf>
    <xf numFmtId="49" fontId="1" borderId="11" xfId="0" applyNumberFormat="true" applyFont="true" applyBorder="true">
      <alignment horizontal="center"/>
    </xf>
    <xf numFmtId="49" fontId="3" borderId="11" xfId="0" applyNumberFormat="true" applyFont="true" applyBorder="true">
      <alignment horizontal="center"/>
    </xf>
    <xf numFmtId="0" fontId="3" borderId="11" xfId="0" applyFont="true" applyBorder="true">
      <alignment horizontal="center"/>
    </xf>
    <xf numFmtId="49" fontId="3" borderId="12" xfId="0" applyNumberFormat="true" applyFont="true" applyBorder="true">
      <alignment horizont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197" fontId="3" borderId="11" xfId="0" applyNumberFormat="true" applyFont="true" applyBorder="true">
      <alignment horizontal="right"/>
    </xf>
    <xf numFmtId="0" fontId="1" borderId="1" xfId="0" applyFont="true" applyBorder="true">
      <alignment horizontal="center" wrapText="true"/>
    </xf>
    <xf numFmtId="0" fontId="4" borderId="2" xfId="0" applyFont="true" applyBorder="true">
      <alignment horizontal="center" vertical="top"/>
    </xf>
    <xf numFmtId="0" fontId="2" borderId="0" xfId="0" applyFont="true">
      <alignment horizontal="center" vertical="top"/>
    </xf>
    <xf numFmtId="0" fontId="1" borderId="10" xfId="0" applyFont="true" applyBorder="true">
      <alignment vertical="center" wrapText="true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top"/>
    </xf>
    <xf numFmtId="0" fontId="1" borderId="2" xfId="0" applyFont="true" applyBorder="true">
      <alignment horizontal="left" vertical="top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24" sqref="F24:F24"/>
    </sheetView>
  </sheetViews>
  <sheetFormatPr customHeight="false" defaultColWidth="9.28125" defaultRowHeight="15"/>
  <cols>
    <col min="1" max="1" bestFit="false" customWidth="true" width="9.2109375" hidden="false" outlineLevel="0"/>
    <col min="2" max="7" bestFit="false" customWidth="true" width="5.78125" hidden="false" outlineLevel="0"/>
    <col min="8" max="8" bestFit="false" customWidth="true" width="5.921875" hidden="false" outlineLevel="0"/>
    <col min="9" max="9" bestFit="false" customWidth="true" width="6.2109375" hidden="false" outlineLevel="0"/>
    <col min="10" max="10" bestFit="false" customWidth="true" width="6.921875" hidden="false" outlineLevel="0"/>
    <col min="11" max="11" bestFit="false" customWidth="true" width="5.78125" hidden="false" outlineLevel="0"/>
    <col min="12" max="13" bestFit="false" customWidth="true" width="6.2109375" hidden="false" outlineLevel="0"/>
    <col min="14" max="17" bestFit="false" customWidth="true" width="5.78125" hidden="false" outlineLevel="0"/>
    <col min="18" max="19" bestFit="false" customWidth="true" width="6.2109375" hidden="false" outlineLevel="0"/>
    <col min="20" max="20" bestFit="false" customWidth="true" width="5.78125" hidden="false" outlineLevel="0"/>
    <col min="21" max="22" bestFit="false" customWidth="true" width="6.2109375" hidden="false" outlineLevel="0"/>
    <col min="23" max="50" bestFit="false" customWidth="true" width="9.2109375" hidden="false" outlineLevel="0"/>
  </cols>
  <sheetData>
    <row r="1">
      <c r="A1" s="1" t="s">
        <v>0</v>
      </c>
      <c r="B1" s="1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0"/>
      <c r="Q1" s="1" t="s">
        <v>33</v>
      </c>
      <c r="R1" s="1"/>
      <c r="S1" s="32" t="s">
        <v>35</v>
      </c>
      <c r="T1" s="32"/>
      <c r="U1" s="32"/>
      <c r="V1" s="32"/>
      <c r="W1" s="36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>
      <c r="A2" s="1" t="s">
        <v>1</v>
      </c>
      <c r="B2" s="12" t="s">
        <v>19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31"/>
      <c r="Q2" s="1" t="s">
        <v>34</v>
      </c>
      <c r="R2" s="1"/>
      <c r="S2" s="1" t="s">
        <v>36</v>
      </c>
      <c r="T2" s="1"/>
      <c r="U2" s="1"/>
      <c r="V2" s="1"/>
      <c r="W2" s="3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7.25" customHeight="true">
      <c r="A3" s="2"/>
      <c r="B3" s="2"/>
      <c r="C3" s="2"/>
      <c r="D3" s="2"/>
      <c r="E3" s="2"/>
      <c r="F3" s="2"/>
      <c r="G3" s="2"/>
      <c r="H3" s="2"/>
      <c r="I3" s="25"/>
      <c r="J3" s="27" t="s">
        <v>30</v>
      </c>
      <c r="K3" s="29" t="s">
        <v>31</v>
      </c>
      <c r="L3" s="29"/>
      <c r="M3" s="29"/>
      <c r="N3" s="29"/>
      <c r="O3" s="29"/>
      <c r="P3" s="2"/>
      <c r="Q3" s="2"/>
      <c r="R3" s="2"/>
      <c r="S3" s="2"/>
      <c r="T3" s="2"/>
      <c r="U3" s="33" t="s">
        <v>37</v>
      </c>
      <c r="V3" s="34" t="s">
        <v>38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>
      <c r="A4" s="3"/>
      <c r="B4" s="3"/>
      <c r="C4" s="3"/>
      <c r="D4" s="3"/>
      <c r="E4" s="3"/>
      <c r="F4" s="3"/>
      <c r="G4" s="3"/>
      <c r="H4" s="3"/>
      <c r="I4" s="26" t="s">
        <v>28</v>
      </c>
      <c r="J4" s="26"/>
      <c r="K4" s="26"/>
      <c r="L4" s="26"/>
      <c r="M4" s="2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>
      <c r="A6" s="5" t="s">
        <v>2</v>
      </c>
      <c r="B6" s="13"/>
      <c r="C6" s="22" t="s">
        <v>21</v>
      </c>
      <c r="D6" s="23"/>
      <c r="E6" s="24" t="s">
        <v>24</v>
      </c>
      <c r="F6" s="24"/>
      <c r="G6" s="24"/>
      <c r="H6" s="24"/>
      <c r="I6" s="24"/>
      <c r="J6" s="24"/>
      <c r="K6" s="24"/>
      <c r="L6" s="24"/>
      <c r="M6" s="24"/>
      <c r="N6" s="24" t="s">
        <v>32</v>
      </c>
      <c r="O6" s="24"/>
      <c r="P6" s="24"/>
      <c r="Q6" s="24"/>
      <c r="R6" s="24"/>
      <c r="S6" s="24"/>
      <c r="T6" s="24"/>
      <c r="U6" s="24"/>
      <c r="V6" s="24"/>
      <c r="W6" s="3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>
      <c r="A7" s="6" t="s">
        <v>3</v>
      </c>
      <c r="B7" s="14" t="s">
        <v>20</v>
      </c>
      <c r="C7" s="14" t="s">
        <v>22</v>
      </c>
      <c r="D7" s="14" t="s">
        <v>23</v>
      </c>
      <c r="E7" s="13"/>
      <c r="F7" s="22" t="s">
        <v>20</v>
      </c>
      <c r="G7" s="23"/>
      <c r="H7" s="14" t="s">
        <v>25</v>
      </c>
      <c r="I7" s="24" t="s">
        <v>22</v>
      </c>
      <c r="J7" s="24"/>
      <c r="K7" s="14" t="s">
        <v>25</v>
      </c>
      <c r="L7" s="28" t="s">
        <v>23</v>
      </c>
      <c r="M7" s="28"/>
      <c r="N7" s="13"/>
      <c r="O7" s="22" t="s">
        <v>20</v>
      </c>
      <c r="P7" s="23"/>
      <c r="Q7" s="14" t="s">
        <v>25</v>
      </c>
      <c r="R7" s="24" t="s">
        <v>22</v>
      </c>
      <c r="S7" s="24"/>
      <c r="T7" s="14" t="s">
        <v>25</v>
      </c>
      <c r="U7" s="28" t="s">
        <v>23</v>
      </c>
      <c r="V7" s="28"/>
      <c r="W7" s="3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25.5" customHeight="true">
      <c r="A8" s="7" t="s">
        <v>4</v>
      </c>
      <c r="B8" s="14"/>
      <c r="C8" s="14"/>
      <c r="D8" s="14"/>
      <c r="E8" s="24" t="s">
        <v>25</v>
      </c>
      <c r="F8" s="24" t="s">
        <v>26</v>
      </c>
      <c r="G8" s="24" t="s">
        <v>27</v>
      </c>
      <c r="H8" s="14"/>
      <c r="I8" s="14" t="s">
        <v>26</v>
      </c>
      <c r="J8" s="28" t="s">
        <v>27</v>
      </c>
      <c r="K8" s="14"/>
      <c r="L8" s="28" t="s">
        <v>26</v>
      </c>
      <c r="M8" s="28" t="s">
        <v>27</v>
      </c>
      <c r="N8" s="24" t="s">
        <v>25</v>
      </c>
      <c r="O8" s="24" t="s">
        <v>26</v>
      </c>
      <c r="P8" s="24" t="s">
        <v>27</v>
      </c>
      <c r="Q8" s="14"/>
      <c r="R8" s="28" t="s">
        <v>26</v>
      </c>
      <c r="S8" s="28" t="s">
        <v>27</v>
      </c>
      <c r="T8" s="14"/>
      <c r="U8" s="28" t="s">
        <v>26</v>
      </c>
      <c r="V8" s="28" t="s">
        <v>27</v>
      </c>
      <c r="W8" s="3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>
      <c r="A9" s="5" t="s">
        <v>5</v>
      </c>
      <c r="B9" s="15" t="n">
        <f>IF(SUM(B10:B33)=0, "0", SUM(B10:B33))</f>
        <v>2232</v>
      </c>
      <c r="C9" s="15" t="n">
        <f>IF(SUM(C10:C33)=0, "0", SUM(C10:C33))</f>
        <v>657</v>
      </c>
      <c r="D9" s="15" t="n">
        <f>IF(SUM(D10:D33)=0, "0", SUM(D10:D33))</f>
        <v>1575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3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>
      <c r="A10" s="8" t="s">
        <v>6</v>
      </c>
      <c r="B10" s="16" t="n">
        <f>IF(SUM(C10:D10)=0, "0", SUM(C10:D10))</f>
        <v>176</v>
      </c>
      <c r="C10" s="16" t="n">
        <v>0</v>
      </c>
      <c r="D10" s="16" t="n">
        <f>IF(SUM(K10, T10, '漁業從業人數(續一完)'!J10, '漁業從業人數(續一完)'!P10, '漁業從業人數(續一完)'!S10, '漁業從業人數(續一完)'!V10)=0, "0", SUM(K10, T10, '漁業從業人數(續一完)'!J10, '漁業從業人數(續一完)'!P10, '漁業從業人數(續一完)'!S10, '漁業從業人數(續一完)'!V10))</f>
        <v>176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v>0</v>
      </c>
      <c r="K10" s="16" t="n">
        <v>0</v>
      </c>
      <c r="L10" s="16" t="n">
        <v>0</v>
      </c>
      <c r="M10" s="16" t="n">
        <v>0</v>
      </c>
      <c r="N10" s="16" t="n">
        <v>0</v>
      </c>
      <c r="O10" s="16" t="n">
        <v>0</v>
      </c>
      <c r="P10" s="16" t="n">
        <v>0</v>
      </c>
      <c r="Q10" s="16" t="n">
        <v>0</v>
      </c>
      <c r="R10" s="16" t="n">
        <v>0</v>
      </c>
      <c r="S10" s="16" t="n">
        <v>0</v>
      </c>
      <c r="T10" s="16" t="n">
        <v>0</v>
      </c>
      <c r="U10" s="16" t="n">
        <v>0</v>
      </c>
      <c r="V10" s="16" t="n">
        <v>0</v>
      </c>
      <c r="W10" s="3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>
      <c r="A11" s="8" t="s">
        <v>7</v>
      </c>
      <c r="B11" s="16" t="n">
        <f>IF(SUM(C11:D11)=0, "0", SUM(C11:D11))</f>
        <v>146</v>
      </c>
      <c r="C11" s="16" t="n">
        <f>IF(SUM(H11, Q11, '漁業從業人數(續一完)'!F11, '漁業從業人數(續一完)'!O11, '漁業從業人數(續一完)'!R11, '漁業從業人數(續一完)'!U11)=0, "0", SUM(H11, Q11, '漁業從業人數(續一完)'!F11, '漁業從業人數(續一完)'!O11, '漁業從業人數(續一完)'!R11, '漁業從業人數(續一完)'!U11))</f>
        <v>81</v>
      </c>
      <c r="D11" s="16" t="n">
        <f>IF(SUM(K11, T11, '漁業從業人數(續一完)'!J11, '漁業從業人數(續一完)'!P11, '漁業從業人數(續一完)'!S11, '漁業從業人數(續一完)'!V11)=0, "0", SUM(K11, T11, '漁業從業人數(續一完)'!J11, '漁業從業人數(續一完)'!P11, '漁業從業人數(續一完)'!S11, '漁業從業人數(續一完)'!V11))</f>
        <v>65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3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>
      <c r="A12" s="8" t="s">
        <v>8</v>
      </c>
      <c r="B12" s="16" t="n">
        <f>IF(SUM(C12:D12)=0, "0", SUM(C12:D12))</f>
        <v>95</v>
      </c>
      <c r="C12" s="16" t="n">
        <v>0</v>
      </c>
      <c r="D12" s="16" t="n">
        <f>IF(SUM(K12, T12, '漁業從業人數(續一完)'!J12, '漁業從業人數(續一完)'!P12, '漁業從業人數(續一完)'!S12, '漁業從業人數(續一完)'!V12)=0, "0", SUM(K12, T12, '漁業從業人數(續一完)'!J12, '漁業從業人數(續一完)'!P12, '漁業從業人數(續一完)'!S12, '漁業從業人數(續一完)'!V12))</f>
        <v>95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3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>
      <c r="A13" s="8" t="s">
        <v>9</v>
      </c>
      <c r="B13" s="16" t="n">
        <f>IF(SUM(C13:D13)=0, "0", SUM(C13:D13))</f>
        <v>186</v>
      </c>
      <c r="C13" s="16" t="n">
        <f>IF(SUM(H13, Q13, '漁業從業人數(續一完)'!F13, '漁業從業人數(續一完)'!O13, '漁業從業人數(續一完)'!R13, '漁業從業人數(續一完)'!U13)=0, "0", SUM(H13, Q13, '漁業從業人數(續一完)'!F13, '漁業從業人數(續一完)'!O13, '漁業從業人數(續一完)'!R13, '漁業從業人數(續一完)'!U13))</f>
        <v>101</v>
      </c>
      <c r="D13" s="16" t="n">
        <f>IF(SUM(K13, T13, '漁業從業人數(續一完)'!J13, '漁業從業人數(續一完)'!P13, '漁業從業人數(續一完)'!S13, '漁業從業人數(續一完)'!V13)=0, "0", SUM(K13, T13, '漁業從業人數(續一完)'!J13, '漁業從業人數(續一完)'!P13, '漁業從業人數(續一完)'!S13, '漁業從業人數(續一完)'!V13))</f>
        <v>85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3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>
      <c r="A14" s="8" t="s">
        <v>10</v>
      </c>
      <c r="B14" s="16" t="n">
        <f>IF(SUM(C14:D14)=0, "0", SUM(C14:D14))</f>
        <v>366</v>
      </c>
      <c r="C14" s="16" t="n">
        <v>0</v>
      </c>
      <c r="D14" s="16" t="n">
        <f>IF(SUM(K14, T14, '漁業從業人數(續一完)'!J14, '漁業從業人數(續一完)'!P14, '漁業從業人數(續一完)'!S14, '漁業從業人數(續一完)'!V14)=0, "0", SUM(K14, T14, '漁業從業人數(續一完)'!J14, '漁業從業人數(續一完)'!P14, '漁業從業人數(續一完)'!S14, '漁業從業人數(續一完)'!V14))</f>
        <v>366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36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>
      <c r="A15" s="8" t="s">
        <v>11</v>
      </c>
      <c r="B15" s="16" t="n">
        <f>IF(SUM(C15:D15)=0, "0", SUM(C15:D15))</f>
        <v>445</v>
      </c>
      <c r="C15" s="16" t="n">
        <v>0</v>
      </c>
      <c r="D15" s="16" t="n">
        <f>IF(SUM(K15, T15, '漁業從業人數(續一完)'!J15, '漁業從業人數(續一完)'!P15, '漁業從業人數(續一完)'!S15, '漁業從業人數(續一完)'!V15)=0, "0", SUM(K15, T15, '漁業從業人數(續一完)'!J15, '漁業從業人數(續一完)'!P15, '漁業從業人數(續一完)'!S15, '漁業從業人數(續一完)'!V15))</f>
        <v>445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3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>
      <c r="A16" s="8" t="s">
        <v>12</v>
      </c>
      <c r="B16" s="16" t="n">
        <f>IF(SUM(C16:D16)=0, "0", SUM(C16:D16))</f>
        <v>14</v>
      </c>
      <c r="C16" s="16" t="n">
        <v>0</v>
      </c>
      <c r="D16" s="16" t="n">
        <f>IF(SUM(K16, T16, '漁業從業人數(續一完)'!J16, '漁業從業人數(續一完)'!P16, '漁業從業人數(續一完)'!S16, '漁業從業人數(續一完)'!V16)=0, "0", SUM(K16, T16, '漁業從業人數(續一完)'!J16, '漁業從業人數(續一完)'!P16, '漁業從業人數(續一完)'!S16, '漁業從業人數(續一完)'!V16))</f>
        <v>14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3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>
      <c r="A17" s="8" t="s">
        <v>13</v>
      </c>
      <c r="B17" s="16" t="n">
        <f>IF(SUM(C17:D17)=0, "0", SUM(C17:D17))</f>
        <v>23</v>
      </c>
      <c r="C17" s="16" t="n">
        <v>0</v>
      </c>
      <c r="D17" s="16" t="n">
        <f>IF(SUM(K17, T17, '漁業從業人數(續一完)'!J17, '漁業從業人數(續一完)'!P17, '漁業從業人數(續一完)'!S17, '漁業從業人數(續一完)'!V17)=0, "0", SUM(K17, T17, '漁業從業人數(續一完)'!J17, '漁業從業人數(續一完)'!P17, '漁業從業人數(續一完)'!S17, '漁業從業人數(續一完)'!V17))</f>
        <v>23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3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>
      <c r="A18" s="8" t="s">
        <v>14</v>
      </c>
      <c r="B18" s="16" t="n">
        <f>IF(SUM(C18:D18)=0, "0", SUM(C18:D18))</f>
        <v>13</v>
      </c>
      <c r="C18" s="16" t="n">
        <v>0</v>
      </c>
      <c r="D18" s="16" t="n">
        <f>IF(SUM(K18, T18, '漁業從業人數(續一完)'!J18, '漁業從業人數(續一完)'!P18, '漁業從業人數(續一完)'!S18, '漁業從業人數(續一完)'!V18)=0, "0", SUM(K18, T18, '漁業從業人數(續一完)'!J18, '漁業從業人數(續一完)'!P18, '漁業從業人數(續一完)'!S18, '漁業從業人數(續一完)'!V18))</f>
        <v>13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36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>
      <c r="A19" s="8" t="s">
        <v>15</v>
      </c>
      <c r="B19" s="16" t="n">
        <f>IF(SUM(C19:D19)=0, "0", SUM(C19:D19))</f>
        <v>141</v>
      </c>
      <c r="C19" s="16" t="n">
        <f>IF(SUM(H19, Q19, '漁業從業人數(續一完)'!F19, '漁業從業人數(續一完)'!O19, '漁業從業人數(續一完)'!R19, '漁業從業人數(續一完)'!U19)=0, "0", SUM(H19, Q19, '漁業從業人數(續一完)'!F19, '漁業從業人數(續一完)'!O19, '漁業從業人數(續一完)'!R19, '漁業從業人數(續一完)'!U19))</f>
        <v>81</v>
      </c>
      <c r="D19" s="16" t="n">
        <f>IF(SUM(K19, T19, '漁業從業人數(續一完)'!J19, '漁業從業人數(續一完)'!P19, '漁業從業人數(續一完)'!S19, '漁業從業人數(續一完)'!V19)=0, "0", SUM(K19, T19, '漁業從業人數(續一完)'!J19, '漁業從業人數(續一完)'!P19, '漁業從業人數(續一完)'!S19, '漁業從業人數(續一完)'!V19))</f>
        <v>60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36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>
      <c r="A20" s="8" t="s">
        <v>16</v>
      </c>
      <c r="B20" s="16" t="n">
        <f>IF(SUM(C20:D20)=0, "0", SUM(C20:D20))</f>
        <v>353</v>
      </c>
      <c r="C20" s="16" t="n">
        <f>IF(SUM(H20, Q20, '漁業從業人數(續一完)'!F20, '漁業從業人數(續一完)'!O20, '漁業從業人數(續一完)'!R20, '漁業從業人數(續一完)'!U20)=0, "0", SUM(H20, Q20, '漁業從業人數(續一完)'!F20, '漁業從業人數(續一完)'!O20, '漁業從業人數(續一完)'!R20, '漁業從業人數(續一完)'!U20))</f>
        <v>243</v>
      </c>
      <c r="D20" s="16" t="n">
        <f>IF(SUM(K20, T20, '漁業從業人數(續一完)'!J20, '漁業從業人數(續一完)'!P20, '漁業從業人數(續一完)'!S20, '漁業從業人數(續一完)'!V20)=0, "0", SUM(K20, T20, '漁業從業人數(續一完)'!J20, '漁業從業人數(續一完)'!P20, '漁業從業人數(續一完)'!S20, '漁業從業人數(續一完)'!V20))</f>
        <v>110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3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>
      <c r="A21" s="8" t="s">
        <v>17</v>
      </c>
      <c r="B21" s="16" t="n">
        <f>IF(SUM(C21:D21)=0, "0", SUM(C21:D21))</f>
        <v>261</v>
      </c>
      <c r="C21" s="16" t="n">
        <f>IF(SUM(H21, Q21, '漁業從業人數(續一完)'!F21, '漁業從業人數(續一完)'!O21, '漁業從業人數(續一完)'!R21, '漁業從業人數(續一完)'!U21)=0, "0", SUM(H21, Q21, '漁業從業人數(續一完)'!F21, '漁業從業人數(續一完)'!O21, '漁業從業人數(續一完)'!R21, '漁業從業人數(續一完)'!U21))</f>
        <v>151</v>
      </c>
      <c r="D21" s="16" t="n">
        <f>IF(SUM(K21, T21, '漁業從業人數(續一完)'!J21, '漁業從業人數(續一完)'!P21, '漁業從業人數(續一完)'!S21, '漁業從業人數(續一完)'!V21)=0, "0", SUM(K21, T21, '漁業從業人數(續一完)'!J21, '漁業從業人數(續一完)'!P21, '漁業從業人數(續一完)'!S21, '漁業從業人數(續一完)'!V21))</f>
        <v>110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3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>
      <c r="A22" s="8" t="s">
        <v>18</v>
      </c>
      <c r="B22" s="16" t="n">
        <f>IF(SUM(C22:D22)=0, "0", SUM(C22:D22))</f>
        <v>13</v>
      </c>
      <c r="C22" s="16" t="n">
        <v>0</v>
      </c>
      <c r="D22" s="16" t="n">
        <f>IF(SUM(K22, T22, '漁業從業人數(續一完)'!J22, '漁業從業人數(續一完)'!P22, '漁業從業人數(續一完)'!S22, '漁業從業人數(續一完)'!V22)=0, "0", SUM(K22, T22, '漁業從業人數(續一完)'!J22, '漁業從業人數(續一完)'!P22, '漁業從業人數(續一完)'!S22, '漁業從業人數(續一完)'!V22))</f>
        <v>13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3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3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>
      <c r="A24" s="9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3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>
      <c r="A25" s="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>
      <c r="A26" s="9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3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>
      <c r="A27" s="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3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>
      <c r="A28" s="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3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9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3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>
      <c r="A30" s="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3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3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36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10"/>
      <c r="B33" s="18" t="str">
        <f>IF(SUM(C33:D33)=0, "-", SUM(C33:D33))</f>
        <v>-</v>
      </c>
      <c r="C33" s="18" t="str">
        <f>IF(SUM(H33, Q33, '漁業從業人數(續一完)'!F33, '漁業從業人數(續一完)'!O33, '漁業從業人數(續一完)'!R33, '漁業從業人數(續一完)'!U33)=0, "-", SUM(H33, Q33, '漁業從業人數(續一完)'!F33, '漁業從業人數(續一完)'!O33, '漁業從業人數(續一完)'!R33, '漁業從業人數(續一完)'!U33))</f>
        <v>-</v>
      </c>
      <c r="D33" s="18" t="str">
        <f>IF(SUM(K33, T33, '漁業從業人數(續一完)'!J33, '漁業從業人數(續一完)'!P33, '漁業從業人數(續一完)'!S33, '漁業從業人數(續一完)'!V33)=0, "-", SUM(K33, T33, '漁業從業人數(續一完)'!J33, '漁業從業人數(續一完)'!P33, '漁業從業人數(續一完)'!S33, '漁業從業人數(續一完)'!V33))</f>
        <v>-</v>
      </c>
      <c r="E33" s="18" t="str">
        <f>IF(F33&amp;G33="--", "-", SUM(F33:G33))</f>
        <v>-</v>
      </c>
      <c r="F33" s="18" t="str">
        <f>IF(SUM(I33, L33)=0, "-", SUM(I33, L33))</f>
        <v>-</v>
      </c>
      <c r="G33" s="18" t="str">
        <f>IF(SUM(J33, M33)=0, "-", SUM(J33, M33))</f>
        <v>-</v>
      </c>
      <c r="H33" s="18" t="str">
        <f>IF(I33&amp;J33="--", "-", SUM(I33:J33))</f>
        <v>-</v>
      </c>
      <c r="I33" s="18" t="s">
        <v>29</v>
      </c>
      <c r="J33" s="18" t="s">
        <v>29</v>
      </c>
      <c r="K33" s="18" t="str">
        <f>IF(SUM(L33, M33)=0, "-", SUM(L33:M33))</f>
        <v>-</v>
      </c>
      <c r="L33" s="18" t="s">
        <v>29</v>
      </c>
      <c r="M33" s="18" t="s">
        <v>29</v>
      </c>
      <c r="N33" s="18" t="str">
        <f>IF(SUM(O33:P33)=0, "-", SUM(O33:P33))</f>
        <v>-</v>
      </c>
      <c r="O33" s="18" t="str">
        <f>IF(SUM(R33, U33)=0, "-", SUM(R33, U33))</f>
        <v>-</v>
      </c>
      <c r="P33" s="18" t="str">
        <f>IF(SUM(S33, V33)=0, "-", SUM(S33, V33))</f>
        <v>-</v>
      </c>
      <c r="Q33" s="18" t="str">
        <f>IF(SUM(R33:S33)=0, "-", SUM(R33:S33))</f>
        <v>-</v>
      </c>
      <c r="R33" s="18" t="s">
        <v>29</v>
      </c>
      <c r="S33" s="18" t="s">
        <v>29</v>
      </c>
      <c r="T33" s="18" t="str">
        <f>IF(SUM(U33, V33)=0, "-", SUM(U33:V33))</f>
        <v>-</v>
      </c>
      <c r="U33" s="18" t="s">
        <v>29</v>
      </c>
      <c r="V33" s="18" t="s">
        <v>29</v>
      </c>
      <c r="W33" s="3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6.5" customHeight="true">
      <c r="A34" s="2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7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7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K3:O3"/>
    <mergeCell ref="B7:B8"/>
    <mergeCell ref="C7:C8"/>
    <mergeCell ref="D7:D8"/>
    <mergeCell ref="I7:J7"/>
    <mergeCell ref="L7:M7"/>
    <mergeCell ref="I4:M4"/>
    <mergeCell ref="E6:M6"/>
    <mergeCell ref="N6:V6"/>
    <mergeCell ref="H7:H8"/>
    <mergeCell ref="K7:K8"/>
    <mergeCell ref="R7:S7"/>
    <mergeCell ref="Q1:R1"/>
    <mergeCell ref="Q2:R2"/>
    <mergeCell ref="S1:V1"/>
    <mergeCell ref="S2:V2"/>
    <mergeCell ref="Q7:Q8"/>
    <mergeCell ref="T7:T8"/>
    <mergeCell ref="U7:V7"/>
  </mergeCells>
  <dataValidations count="34">
    <dataValidation type="decimal" errorStyle="warning" operator="equal" allowBlank="0" showInputMessage="1" showErrorMessage="1" errorTitle="" error="{2}" promptTitle="" prompt="" sqref="A9:A9">
      <formula1>"='區漁會別$0_8_0$24008'"</formula1>
      <formula2>k-SmartTag-muti2</formula2>
    </dataValidation>
    <dataValidation type="decimal" errorStyle="warning" operator="equal" allowBlank="0" showInputMessage="1" showErrorMessage="1" errorTitle="" error="{2}" promptTitle="" prompt="" sqref="A10:A10">
      <formula1>"='桃園市桃園區$0_9_0$010000068000010'"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A11:A11">
      <formula1>"='桃園市中壢區$0_10_0$010000068000020'"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A12:A12">
      <formula1>"='桃園市大溪區$0_11_0$010000068000030'"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A13:A13">
      <formula1>"='桃園市楊梅區$0_12_0$010000068000040'"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A14:A14">
      <formula1>"='桃園市蘆竹區$0_13_0$010000068000050'"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A15:A15">
      <formula1>"='桃園市大園區$0_14_0$010000068000060'"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A16:A16">
      <formula1>"='桃園市龜山區$0_15_0$010000068000070'"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A17:A17">
      <formula1>"='桃園市八德區$0_16_0$010000068000080'"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A18:A18">
      <formula1>"='桃園市龍潭區$0_17_0$010000068000090'"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A19:A19">
      <formula1>"='桃園市平鎮區$0_18_0$010000068000100'"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A20:A20">
      <formula1>"='桃園市新屋區$0_19_0$010000068000110'"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A21:A21">
      <formula1>"='桃園市觀音區$0_20_0$010000068000120'"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A22:A22">
      <formula1>"='桃園市復興區$0_21_0$010000068000130'"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B5:B5">
      <formula1>"='漁業從業人數依漁業別.區漁會別.從業類別分$0_4_1$A224301a001'"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6:E6">
      <formula1>"='遠洋漁業$0_5_4$2400100001'"</formula1>
      <formula2>k-SmartTag-muti1</formula2>
    </dataValidation>
    <dataValidation type="decimal" errorStyle="warning" operator="equal" allowBlank="0" showInputMessage="1" showErrorMessage="1" errorTitle="" error="{2}" promptTitle="" prompt="" sqref="I4:I4">
      <formula1>"='中華民國113年底$0_3_8$2024'"</formula1>
      <formula2>k-SmartTag-date</formula2>
    </dataValidation>
    <dataValidation type="decimal" errorStyle="warning" operator="equal" allowBlank="0" showInputMessage="1" showErrorMessage="1" errorTitle="" error="{2}" promptTitle="" prompt="" sqref="I8:I8">
      <formula1>"='專業_船員$0_7_8$240110000101'"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L10:M22 I10:J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8:J8">
      <formula1>"='專業_岸上人員$0_7_9$240110000102'"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L10:M22 I10:J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"='兼業_船員$0_7_11$240110000201'"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L10:M22 I10:J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"='兼業_岸上人員$0_7_12$240110000202'"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L10:M22 I10:J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"='近海漁業$0_5_13$2400100002'"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"='專業_船員$0_7_17$240110000101'"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L10:M22 I10:J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"='專業_岸上人員$0_7_18$240110000102'"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L10:M22 I10:J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8:U8">
      <formula1>"='兼業_船員$0_7_20$240110000201'"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L10:M22 I10:J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8:V8">
      <formula1>"='兼業_岸上人員$0_7_21$240110000202'"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L10:M22 I10:J22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10" sqref="L10:L10"/>
    </sheetView>
  </sheetViews>
  <sheetFormatPr customHeight="false" defaultColWidth="9.28125" defaultRowHeight="15"/>
  <cols>
    <col min="1" max="1" bestFit="false" customWidth="true" width="8.3515625" hidden="false" outlineLevel="0"/>
    <col min="2" max="6" bestFit="false" customWidth="true" width="5.78125" hidden="false" outlineLevel="0"/>
    <col min="7" max="9" bestFit="false" customWidth="true" width="6.2109375" hidden="false" outlineLevel="0"/>
    <col min="10" max="10" bestFit="false" customWidth="true" width="5.78125" hidden="false" outlineLevel="0"/>
    <col min="11" max="13" bestFit="false" customWidth="true" width="6.2109375" hidden="false" outlineLevel="0"/>
    <col min="14" max="14" bestFit="false" customWidth="true" width="5.78125" hidden="false" outlineLevel="0"/>
    <col min="15" max="16" bestFit="false" customWidth="true" width="6.2109375" hidden="false" outlineLevel="0"/>
    <col min="17" max="17" bestFit="false" customWidth="true" width="5.78125" hidden="false" outlineLevel="0"/>
    <col min="18" max="19" bestFit="false" customWidth="true" width="6.2109375" hidden="false" outlineLevel="0"/>
    <col min="20" max="20" bestFit="false" customWidth="true" width="5.78125" hidden="false" outlineLevel="0"/>
    <col min="21" max="22" bestFit="false" customWidth="true" width="6.2109375" hidden="false" outlineLevel="0"/>
    <col min="23" max="50" bestFit="false" customWidth="true" width="9.2109375" hidden="false" outlineLevel="0"/>
  </cols>
  <sheetData>
    <row r="1">
      <c r="A1" s="1" t="s">
        <v>0</v>
      </c>
      <c r="B1" s="1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0"/>
      <c r="Q1" s="1" t="s">
        <v>33</v>
      </c>
      <c r="R1" s="1"/>
      <c r="S1" s="32" t="s">
        <v>35</v>
      </c>
      <c r="T1" s="32"/>
      <c r="U1" s="32"/>
      <c r="V1" s="32"/>
      <c r="W1" s="36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>
      <c r="A2" s="1" t="s">
        <v>1</v>
      </c>
      <c r="B2" s="12" t="s">
        <v>19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31"/>
      <c r="Q2" s="1" t="s">
        <v>34</v>
      </c>
      <c r="R2" s="1"/>
      <c r="S2" s="1" t="s">
        <v>36</v>
      </c>
      <c r="T2" s="1"/>
      <c r="U2" s="1"/>
      <c r="V2" s="1"/>
      <c r="W2" s="3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7.25" customHeight="true">
      <c r="A3" s="2"/>
      <c r="B3" s="2"/>
      <c r="C3" s="2"/>
      <c r="D3" s="2"/>
      <c r="E3" s="2"/>
      <c r="F3" s="2"/>
      <c r="G3" s="2"/>
      <c r="H3" s="2"/>
      <c r="I3" s="49" t="s">
        <v>47</v>
      </c>
      <c r="J3" s="49"/>
      <c r="K3" s="49"/>
      <c r="L3" s="49"/>
      <c r="M3" s="49"/>
      <c r="N3" s="49"/>
      <c r="O3" s="49"/>
      <c r="P3" s="49"/>
      <c r="Q3" s="2"/>
      <c r="R3" s="2"/>
      <c r="S3" s="2"/>
      <c r="T3" s="2"/>
      <c r="U3" s="53" t="s">
        <v>37</v>
      </c>
      <c r="V3" s="54" t="s">
        <v>38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>
      <c r="A4" s="3"/>
      <c r="B4" s="3"/>
      <c r="C4" s="3"/>
      <c r="D4" s="3"/>
      <c r="E4" s="3"/>
      <c r="F4" s="3"/>
      <c r="G4" s="3"/>
      <c r="H4" s="3"/>
      <c r="I4" s="26"/>
      <c r="J4" s="26"/>
      <c r="K4" s="26" t="s">
        <v>28</v>
      </c>
      <c r="L4" s="26"/>
      <c r="M4" s="26"/>
      <c r="N4" s="5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>
      <c r="A6" s="37" t="s">
        <v>2</v>
      </c>
      <c r="B6" s="24" t="s">
        <v>44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 t="s">
        <v>49</v>
      </c>
      <c r="O6" s="24"/>
      <c r="P6" s="24"/>
      <c r="Q6" s="24" t="s">
        <v>52</v>
      </c>
      <c r="R6" s="24"/>
      <c r="S6" s="24"/>
      <c r="T6" s="24" t="s">
        <v>54</v>
      </c>
      <c r="U6" s="24"/>
      <c r="V6" s="24"/>
      <c r="W6" s="3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>
      <c r="A7" s="38" t="s">
        <v>3</v>
      </c>
      <c r="B7" s="24" t="s">
        <v>20</v>
      </c>
      <c r="C7" s="24"/>
      <c r="D7" s="24"/>
      <c r="E7" s="24"/>
      <c r="F7" s="14" t="s">
        <v>25</v>
      </c>
      <c r="G7" s="48" t="s">
        <v>22</v>
      </c>
      <c r="H7" s="48"/>
      <c r="I7" s="48"/>
      <c r="J7" s="14" t="s">
        <v>25</v>
      </c>
      <c r="K7" s="28" t="s">
        <v>23</v>
      </c>
      <c r="L7" s="28"/>
      <c r="M7" s="28"/>
      <c r="N7" s="14" t="s">
        <v>20</v>
      </c>
      <c r="O7" s="51"/>
      <c r="P7" s="51"/>
      <c r="Q7" s="14" t="s">
        <v>20</v>
      </c>
      <c r="R7" s="51"/>
      <c r="S7" s="51"/>
      <c r="T7" s="14" t="s">
        <v>20</v>
      </c>
      <c r="U7" s="51"/>
      <c r="V7" s="51"/>
      <c r="W7" s="3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25.5" customHeight="true">
      <c r="A8" s="39" t="s">
        <v>4</v>
      </c>
      <c r="B8" s="24" t="s">
        <v>25</v>
      </c>
      <c r="C8" s="24" t="s">
        <v>26</v>
      </c>
      <c r="D8" s="24" t="s">
        <v>27</v>
      </c>
      <c r="E8" s="24" t="s">
        <v>45</v>
      </c>
      <c r="F8" s="14"/>
      <c r="G8" s="28" t="s">
        <v>26</v>
      </c>
      <c r="H8" s="28" t="s">
        <v>27</v>
      </c>
      <c r="I8" s="28" t="s">
        <v>45</v>
      </c>
      <c r="J8" s="14"/>
      <c r="K8" s="28" t="s">
        <v>26</v>
      </c>
      <c r="L8" s="28" t="s">
        <v>27</v>
      </c>
      <c r="M8" s="28" t="s">
        <v>45</v>
      </c>
      <c r="N8" s="14"/>
      <c r="O8" s="52" t="s">
        <v>50</v>
      </c>
      <c r="P8" s="52" t="s">
        <v>51</v>
      </c>
      <c r="Q8" s="14"/>
      <c r="R8" s="52" t="s">
        <v>50</v>
      </c>
      <c r="S8" s="52" t="s">
        <v>51</v>
      </c>
      <c r="T8" s="14"/>
      <c r="U8" s="52" t="s">
        <v>50</v>
      </c>
      <c r="V8" s="52" t="s">
        <v>51</v>
      </c>
      <c r="W8" s="3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>
      <c r="A9" s="37" t="s">
        <v>5</v>
      </c>
      <c r="B9" s="15" t="n">
        <f>IF(SUM(B10:B33)=0, "0", SUM(B10:B33))</f>
        <v>2117</v>
      </c>
      <c r="C9" s="15" t="n">
        <f>IF(SUM(C10:C33)=0, "0", SUM(C10:C33))</f>
        <v>1687</v>
      </c>
      <c r="D9" s="15" t="n">
        <f>IF(SUM(D10:D33)=0, "0", SUM(D10:D33))</f>
        <v>430</v>
      </c>
      <c r="E9" s="15" t="n">
        <v>0</v>
      </c>
      <c r="F9" s="15" t="n">
        <f>IF(SUM(F10:F33)=0, "0", SUM(F10:F33))</f>
        <v>650</v>
      </c>
      <c r="G9" s="15" t="n">
        <f>IF(SUM(G10:G33)=0, "0", SUM(G10:G33))</f>
        <v>650</v>
      </c>
      <c r="H9" s="15" t="n">
        <v>0</v>
      </c>
      <c r="I9" s="15" t="n">
        <v>0</v>
      </c>
      <c r="J9" s="15" t="n">
        <f>IF(SUM(J10:J33)=0, "0", SUM(J10:J33))</f>
        <v>1467</v>
      </c>
      <c r="K9" s="15" t="n">
        <f>IF(SUM(K10:K33)=0, "0", SUM(K10:K33))</f>
        <v>1037</v>
      </c>
      <c r="L9" s="15" t="n">
        <f>IF(SUM(L10:L33)=0, "0", SUM(L10:L33))</f>
        <v>430</v>
      </c>
      <c r="M9" s="15" t="n">
        <v>0</v>
      </c>
      <c r="N9" s="15" t="n">
        <f>IF(SUM(N10:N33)=0, "0", SUM(N10:N33))</f>
        <v>108</v>
      </c>
      <c r="O9" s="15" t="n">
        <v>0</v>
      </c>
      <c r="P9" s="15" t="n">
        <f>IF(SUM(P10:P33)=0, "0", SUM(P10:P33))</f>
        <v>108</v>
      </c>
      <c r="Q9" s="15" t="n">
        <v>0</v>
      </c>
      <c r="R9" s="15" t="n">
        <v>0</v>
      </c>
      <c r="S9" s="15" t="n">
        <v>0</v>
      </c>
      <c r="T9" s="15" t="n">
        <f>IF(SUM(T10:T33)=0, "0", SUM(T10:T33))</f>
        <v>7</v>
      </c>
      <c r="U9" s="15" t="n">
        <f>IF(SUM(U10:U33)=0, "0", SUM(U10:U33))</f>
        <v>7</v>
      </c>
      <c r="V9" s="15" t="n">
        <v>0</v>
      </c>
      <c r="W9" s="3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>
      <c r="A10" s="40" t="s">
        <v>6</v>
      </c>
      <c r="B10" s="16" t="n">
        <f>IF(SUM(C10:E10)=0, "0", SUM(C10:E10))</f>
        <v>176</v>
      </c>
      <c r="C10" s="16" t="n">
        <f>IF(SUM(G10, K10)=0, "0", SUM(G10, K10))</f>
        <v>176</v>
      </c>
      <c r="D10" s="16" t="n"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f>IF(SUM(K10:M10)=0, "0", SUM(K10:M10))</f>
        <v>176</v>
      </c>
      <c r="K10" s="16" t="n">
        <v>176</v>
      </c>
      <c r="L10" s="16" t="n">
        <v>0</v>
      </c>
      <c r="M10" s="16" t="n">
        <v>0</v>
      </c>
      <c r="N10" s="16" t="n">
        <v>0</v>
      </c>
      <c r="O10" s="16" t="n">
        <v>0</v>
      </c>
      <c r="P10" s="16" t="n">
        <v>0</v>
      </c>
      <c r="Q10" s="16" t="n">
        <v>0</v>
      </c>
      <c r="R10" s="16" t="n">
        <v>0</v>
      </c>
      <c r="S10" s="16" t="n">
        <v>0</v>
      </c>
      <c r="T10" s="16" t="n">
        <v>0</v>
      </c>
      <c r="U10" s="16" t="n">
        <v>0</v>
      </c>
      <c r="V10" s="16" t="n">
        <v>0</v>
      </c>
      <c r="W10" s="3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>
      <c r="A11" s="41" t="s">
        <v>7</v>
      </c>
      <c r="B11" s="16" t="n">
        <f>IF(SUM(C11:E11)=0, "0", SUM(C11:E11))</f>
        <v>145</v>
      </c>
      <c r="C11" s="16" t="n">
        <f>IF(SUM(G11, K11)=0, "0", SUM(G11, K11))</f>
        <v>80</v>
      </c>
      <c r="D11" s="16" t="n">
        <f>IF(SUM(H11, L11)=0, "0", SUM(H11, L11))</f>
        <v>65</v>
      </c>
      <c r="E11" s="16" t="n">
        <v>0</v>
      </c>
      <c r="F11" s="16" t="n">
        <f>IF(SUM(G11:I11)=0, "0", SUM(G11:I11))</f>
        <v>80</v>
      </c>
      <c r="G11" s="16" t="n">
        <v>80</v>
      </c>
      <c r="H11" s="16" t="n">
        <v>0</v>
      </c>
      <c r="I11" s="16" t="n">
        <v>0</v>
      </c>
      <c r="J11" s="16" t="n">
        <f>IF(SUM(K11:M11)=0, "0", SUM(K11:M11))</f>
        <v>65</v>
      </c>
      <c r="K11" s="16" t="n">
        <v>0</v>
      </c>
      <c r="L11" s="16" t="n">
        <v>65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f>IF(SUM(U11:V11)=0, "0", SUM(U11:V11))</f>
        <v>1</v>
      </c>
      <c r="U11" s="16" t="n">
        <v>1</v>
      </c>
      <c r="V11" s="16" t="n">
        <v>0</v>
      </c>
      <c r="W11" s="3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>
      <c r="A12" s="41" t="s">
        <v>8</v>
      </c>
      <c r="B12" s="16" t="n"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f>IF(SUM(O12, P12)=0, "0", SUM(O12:P12))</f>
        <v>95</v>
      </c>
      <c r="O12" s="16" t="n">
        <v>0</v>
      </c>
      <c r="P12" s="16" t="n">
        <v>95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3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>
      <c r="A13" s="41" t="s">
        <v>9</v>
      </c>
      <c r="B13" s="16" t="n">
        <f>IF(SUM(C13:E13)=0, "0", SUM(C13:E13))</f>
        <v>185</v>
      </c>
      <c r="C13" s="16" t="n">
        <f>IF(SUM(G13, K13)=0, "0", SUM(G13, K13))</f>
        <v>100</v>
      </c>
      <c r="D13" s="16" t="n">
        <f>IF(SUM(H13, L13)=0, "0", SUM(H13, L13))</f>
        <v>85</v>
      </c>
      <c r="E13" s="16" t="n">
        <v>0</v>
      </c>
      <c r="F13" s="16" t="n">
        <f>IF(SUM(G13:I13)=0, "0", SUM(G13:I13))</f>
        <v>100</v>
      </c>
      <c r="G13" s="16" t="n">
        <v>100</v>
      </c>
      <c r="H13" s="16" t="n">
        <v>0</v>
      </c>
      <c r="I13" s="16" t="n">
        <v>0</v>
      </c>
      <c r="J13" s="16" t="n">
        <f>IF(SUM(K13:M13)=0, "0", SUM(K13:M13))</f>
        <v>85</v>
      </c>
      <c r="K13" s="16" t="n">
        <v>0</v>
      </c>
      <c r="L13" s="16" t="n">
        <v>85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f>IF(SUM(U13:V13)=0, "0", SUM(U13:V13))</f>
        <v>1</v>
      </c>
      <c r="U13" s="16" t="n">
        <v>1</v>
      </c>
      <c r="V13" s="16" t="n">
        <v>0</v>
      </c>
      <c r="W13" s="3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>
      <c r="A14" s="41" t="s">
        <v>10</v>
      </c>
      <c r="B14" s="16" t="n">
        <f>IF(SUM(C14:E14)=0, "0", SUM(C14:E14))</f>
        <v>366</v>
      </c>
      <c r="C14" s="16" t="n">
        <f>IF(SUM(G14, K14)=0, "0", SUM(G14, K14))</f>
        <v>366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f>IF(SUM(K14:M14)=0, "0", SUM(K14:M14))</f>
        <v>366</v>
      </c>
      <c r="K14" s="16" t="n">
        <v>366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36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>
      <c r="A15" s="41" t="s">
        <v>11</v>
      </c>
      <c r="B15" s="16" t="n">
        <f>IF(SUM(C15:E15)=0, "0", SUM(C15:E15))</f>
        <v>445</v>
      </c>
      <c r="C15" s="16" t="n">
        <f>IF(SUM(G15, K15)=0, "0", SUM(G15, K15))</f>
        <v>445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f>IF(SUM(K15:M15)=0, "0", SUM(K15:M15))</f>
        <v>445</v>
      </c>
      <c r="K15" s="16" t="n">
        <v>445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3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>
      <c r="A16" s="41" t="s">
        <v>12</v>
      </c>
      <c r="B16" s="16" t="n">
        <f>IF(SUM(C16:E16)=0, "0", SUM(C16:E16))</f>
        <v>14</v>
      </c>
      <c r="C16" s="16" t="n">
        <f>IF(SUM(G16, K16)=0, "0", SUM(G16, K16))</f>
        <v>14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f>IF(SUM(K16:M16)=0, "0", SUM(K16:M16))</f>
        <v>14</v>
      </c>
      <c r="K16" s="16" t="n">
        <v>14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3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>
      <c r="A17" s="41" t="s">
        <v>13</v>
      </c>
      <c r="B17" s="16" t="n">
        <f>IF(SUM(C17:E17)=0, "0", SUM(C17:E17))</f>
        <v>23</v>
      </c>
      <c r="C17" s="16" t="n">
        <f>IF(SUM(G17, K17)=0, "0", SUM(G17, K17))</f>
        <v>23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f>IF(SUM(K17:M17)=0, "0", SUM(K17:M17))</f>
        <v>23</v>
      </c>
      <c r="K17" s="16" t="n">
        <v>23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3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>
      <c r="A18" s="41" t="s">
        <v>14</v>
      </c>
      <c r="B18" s="16" t="n">
        <f>IF(SUM(C18:E18)=0, "0", SUM(C18:E18))</f>
        <v>13</v>
      </c>
      <c r="C18" s="16" t="n">
        <f>IF(SUM(G18, K18)=0, "0", SUM(G18, K18))</f>
        <v>13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f>IF(SUM(K18:M18)=0, "0", SUM(K18:M18))</f>
        <v>13</v>
      </c>
      <c r="K18" s="16" t="n">
        <v>13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36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>
      <c r="A19" s="41" t="s">
        <v>15</v>
      </c>
      <c r="B19" s="16" t="n">
        <f>IF(SUM(C19:E19)=0, "0", SUM(C19:E19))</f>
        <v>140</v>
      </c>
      <c r="C19" s="16" t="n">
        <f>IF(SUM(G19, K19)=0, "0", SUM(G19, K19))</f>
        <v>80</v>
      </c>
      <c r="D19" s="16" t="n">
        <f>IF(SUM(H19, L19)=0, "0", SUM(H19, L19))</f>
        <v>60</v>
      </c>
      <c r="E19" s="16" t="n">
        <v>0</v>
      </c>
      <c r="F19" s="16" t="n">
        <f>IF(SUM(G19:I19)=0, "0", SUM(G19:I19))</f>
        <v>80</v>
      </c>
      <c r="G19" s="16" t="n">
        <v>80</v>
      </c>
      <c r="H19" s="16" t="n">
        <v>0</v>
      </c>
      <c r="I19" s="16" t="n">
        <v>0</v>
      </c>
      <c r="J19" s="16" t="n">
        <f>IF(SUM(K19:M19)=0, "0", SUM(K19:M19))</f>
        <v>60</v>
      </c>
      <c r="K19" s="16" t="n">
        <v>0</v>
      </c>
      <c r="L19" s="16" t="n">
        <v>60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f>IF(SUM(U19:V19)=0, "0", SUM(U19:V19))</f>
        <v>1</v>
      </c>
      <c r="U19" s="16" t="n">
        <v>1</v>
      </c>
      <c r="V19" s="16" t="n">
        <v>0</v>
      </c>
      <c r="W19" s="36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>
      <c r="A20" s="41" t="s">
        <v>16</v>
      </c>
      <c r="B20" s="16" t="n">
        <f>IF(SUM(C20:E20)=0, "0", SUM(C20:E20))</f>
        <v>350</v>
      </c>
      <c r="C20" s="16" t="n">
        <f>IF(SUM(G20, K20)=0, "0", SUM(G20, K20))</f>
        <v>240</v>
      </c>
      <c r="D20" s="16" t="n">
        <f>IF(SUM(H20, L20)=0, "0", SUM(H20, L20))</f>
        <v>110</v>
      </c>
      <c r="E20" s="16" t="n">
        <v>0</v>
      </c>
      <c r="F20" s="16" t="n">
        <f>IF(SUM(G20:I20)=0, "0", SUM(G20:I20))</f>
        <v>240</v>
      </c>
      <c r="G20" s="16" t="n">
        <v>240</v>
      </c>
      <c r="H20" s="16" t="n">
        <v>0</v>
      </c>
      <c r="I20" s="16" t="n">
        <v>0</v>
      </c>
      <c r="J20" s="16" t="n">
        <f>IF(SUM(K20:M20)=0, "0", SUM(K20:M20))</f>
        <v>110</v>
      </c>
      <c r="K20" s="16" t="n">
        <v>0</v>
      </c>
      <c r="L20" s="16" t="n">
        <v>110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f>IF(SUM(U20:V20)=0, "0", SUM(U20:V20))</f>
        <v>3</v>
      </c>
      <c r="U20" s="16" t="n">
        <v>3</v>
      </c>
      <c r="V20" s="16" t="n">
        <v>0</v>
      </c>
      <c r="W20" s="3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>
      <c r="A21" s="41" t="s">
        <v>17</v>
      </c>
      <c r="B21" s="16" t="n">
        <f>IF(SUM(C21:E21)=0, "0", SUM(C21:E21))</f>
        <v>260</v>
      </c>
      <c r="C21" s="16" t="n">
        <f>IF(SUM(G21, K21)=0, "0", SUM(G21, K21))</f>
        <v>150</v>
      </c>
      <c r="D21" s="16" t="n">
        <f>IF(SUM(H21, L21)=0, "0", SUM(H21, L21))</f>
        <v>110</v>
      </c>
      <c r="E21" s="16" t="n">
        <v>0</v>
      </c>
      <c r="F21" s="16" t="n">
        <f>IF(SUM(G21:I21)=0, "0", SUM(G21:I21))</f>
        <v>150</v>
      </c>
      <c r="G21" s="16" t="n">
        <v>150</v>
      </c>
      <c r="H21" s="16" t="n">
        <v>0</v>
      </c>
      <c r="I21" s="16" t="n">
        <v>0</v>
      </c>
      <c r="J21" s="16" t="n">
        <f>IF(SUM(K21:M21)=0, "0", SUM(K21:M21))</f>
        <v>110</v>
      </c>
      <c r="K21" s="16" t="n">
        <v>0</v>
      </c>
      <c r="L21" s="16" t="n">
        <v>110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T21" s="16" t="n">
        <f>IF(SUM(U21:V21)=0, "0", SUM(U21:V21))</f>
        <v>1</v>
      </c>
      <c r="U21" s="16" t="n">
        <v>1</v>
      </c>
      <c r="V21" s="16" t="n">
        <v>0</v>
      </c>
      <c r="W21" s="3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>
      <c r="A22" s="41" t="s">
        <v>18</v>
      </c>
      <c r="B22" s="16" t="n"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f>IF(SUM(O22, P22)=0, "0", SUM(O22:P22))</f>
        <v>13</v>
      </c>
      <c r="O22" s="16" t="n">
        <v>0</v>
      </c>
      <c r="P22" s="16" t="n">
        <v>13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3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>
      <c r="A23" s="42"/>
      <c r="B23" s="17"/>
      <c r="C23" s="17"/>
      <c r="D23" s="17"/>
      <c r="E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3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>
      <c r="A24" s="4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3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>
      <c r="A25" s="4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>
      <c r="A26" s="4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3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>
      <c r="A27" s="42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3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>
      <c r="A28" s="4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3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4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3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>
      <c r="A30" s="4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3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>
      <c r="A31" s="43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3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4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36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44"/>
      <c r="B33" s="18" t="str">
        <f>IF(SUM(C33:E33)=0, "-", SUM(C33:E33))</f>
        <v>-</v>
      </c>
      <c r="C33" s="18" t="str">
        <f>IF(SUM(G33, K33)=0, "-", SUM(G33, K33))</f>
        <v>-</v>
      </c>
      <c r="D33" s="18" t="str">
        <f>IF(SUM(H33, L33)=0, "-", SUM(H33, L33))</f>
        <v>-</v>
      </c>
      <c r="E33" s="18" t="str">
        <f>IF(SUM(I33, M33)=0, "-", SUM(I33, M33))</f>
        <v>-</v>
      </c>
      <c r="F33" s="18" t="str">
        <f>IF(SUM(G33:I33)=0, "-", SUM(G33:I33))</f>
        <v>-</v>
      </c>
      <c r="G33" s="18" t="s">
        <v>29</v>
      </c>
      <c r="H33" s="18" t="s">
        <v>29</v>
      </c>
      <c r="I33" s="18" t="s">
        <v>29</v>
      </c>
      <c r="J33" s="18" t="str">
        <f>IF(SUM(K33:M33)=0, "-", SUM(K33:M33))</f>
        <v>-</v>
      </c>
      <c r="K33" s="18" t="s">
        <v>29</v>
      </c>
      <c r="L33" s="18" t="s">
        <v>29</v>
      </c>
      <c r="M33" s="18" t="s">
        <v>29</v>
      </c>
      <c r="N33" s="18" t="str">
        <f>IF(SUM(O33, P33)=0, "-", SUM(O33:P33))</f>
        <v>-</v>
      </c>
      <c r="O33" s="18" t="s">
        <v>29</v>
      </c>
      <c r="P33" s="18" t="s">
        <v>29</v>
      </c>
      <c r="Q33" s="18" t="str">
        <f>IF(SUM(R33:S33)=0, "-", SUM(R33:S33))</f>
        <v>-</v>
      </c>
      <c r="R33" s="18" t="s">
        <v>29</v>
      </c>
      <c r="S33" s="18" t="s">
        <v>29</v>
      </c>
      <c r="T33" s="18" t="str">
        <f>IF(SUM(U33:V33)=0, "-", SUM(U33:V33))</f>
        <v>-</v>
      </c>
      <c r="U33" s="18" t="s">
        <v>29</v>
      </c>
      <c r="V33" s="18" t="s">
        <v>29</v>
      </c>
      <c r="W33" s="3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6.5" customHeight="true">
      <c r="A34" s="45" t="s">
        <v>39</v>
      </c>
      <c r="B34" s="45"/>
      <c r="C34" s="45"/>
      <c r="D34" s="45"/>
      <c r="E34" s="45"/>
      <c r="F34" s="45" t="s">
        <v>46</v>
      </c>
      <c r="G34" s="2"/>
      <c r="H34" s="45"/>
      <c r="I34" s="45"/>
      <c r="J34" s="45"/>
      <c r="K34" s="45"/>
      <c r="L34" s="45" t="s">
        <v>48</v>
      </c>
      <c r="M34" s="45"/>
      <c r="N34" s="2"/>
      <c r="O34" s="45"/>
      <c r="P34" s="45"/>
      <c r="Q34" s="45"/>
      <c r="R34" s="45" t="s">
        <v>53</v>
      </c>
      <c r="S34" s="45"/>
      <c r="T34" s="2"/>
      <c r="U34" s="45"/>
      <c r="V34" s="45" t="s">
        <v>55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7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6.5" customHeight="true">
      <c r="A36" s="46" t="s">
        <v>40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6.5" customHeight="true">
      <c r="A37" s="46" t="s">
        <v>41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6.5" customHeight="true">
      <c r="A38" s="46" t="s">
        <v>42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6.5" customHeight="true">
      <c r="A39" s="46" t="s">
        <v>43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Q1:R1"/>
    <mergeCell ref="S1:V1"/>
    <mergeCell ref="Q2:R2"/>
    <mergeCell ref="J7:J8"/>
    <mergeCell ref="Q6:S6"/>
    <mergeCell ref="N6:P6"/>
    <mergeCell ref="N7:N8"/>
    <mergeCell ref="Q7:Q8"/>
    <mergeCell ref="K7:M7"/>
    <mergeCell ref="B6:M6"/>
    <mergeCell ref="S2:V2"/>
    <mergeCell ref="T6:V6"/>
    <mergeCell ref="T7:T8"/>
    <mergeCell ref="F7:F8"/>
    <mergeCell ref="B7:E7"/>
    <mergeCell ref="G7:I7"/>
    <mergeCell ref="K4:N4"/>
    <mergeCell ref="I3:P3"/>
  </mergeCells>
  <dataValidations count="44">
    <dataValidation type="decimal" errorStyle="warning" operator="equal" allowBlank="0" showInputMessage="1" showErrorMessage="1" errorTitle="" error="{2}" promptTitle="" prompt="" sqref="A9:A9">
      <formula1>"='區漁會別$1_8_0$24008'"</formula1>
      <formula2>k-SmartTag-muti2</formula2>
    </dataValidation>
    <dataValidation type="decimal" errorStyle="warning" operator="equal" allowBlank="0" showInputMessage="1" showErrorMessage="1" errorTitle="" error="{2}" promptTitle="" prompt="" sqref="A10:A10">
      <formula1>"='桃園市桃園區$1_9_0$010000068000010'"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A11:A11">
      <formula1>"='桃園市中壢區$1_10_0$010000068000020'"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A12:A12">
      <formula1>"='桃園市大溪區$1_11_0$010000068000030'"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A13:A13">
      <formula1>"='桃園市楊梅區$1_12_0$010000068000040'"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A14:A14">
      <formula1>"='桃園市蘆竹區$1_13_0$010000068000050'"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A15:A15">
      <formula1>"='桃園市大園區$1_14_0$010000068000060'"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A16:A16">
      <formula1>"='桃園市龜山區$1_15_0$010000068000070'"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A17:A17">
      <formula1>"='桃園市八德區$1_16_0$010000068000080'"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A18:A18">
      <formula1>"='桃園市龍潭區$1_17_0$010000068000090'"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A19:A19">
      <formula1>"='桃園市平鎮區$1_18_0$010000068000100'"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A20:A20">
      <formula1>"='桃園市新屋區$1_19_0$010000068000110'"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A21:A21">
      <formula1>"='桃園市觀音區$1_20_0$010000068000120'"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A22:A22">
      <formula1>"='桃園市復興區$1_21_0$010000068000130'"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B5:B5">
      <formula1>"='漁業從業人數依漁業別.區漁會別.從業類別分$1_4_1$A224301a001'"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6:B6">
      <formula1>"='沿岸漁業$1_5_1$2400100003'"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"='船員$1_7_6$240110000101'"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8:H8">
      <formula1>"='岸上人員$1_7_7$240110000102'"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8:I8">
      <formula1>"='其他$1_7_8$240110000103'"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4:K4">
      <formula1>"='中華民國113年底$1_3_10$2024'"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"='兼業_船員$1_7_10$240110000201'"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"='兼業_岸上人員$1_7_11$240110000202'"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"='兼業_其他$1_7_12$240110000203'"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"='內陸漁撈$1_5_13$2400100004'"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"='專業人員$1_7_14$240110000104'"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"='兼業人員$1_7_15$240110000204'"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"='海面養殖$1_5_16$2400100005'"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"='專業人員$1_7_17$240110000104'"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"='兼業人員$1_7_18$240110000204'"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"='內陸養殖$1_5_19$2400100006'"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"='專業人員$1_7_20$240110000104'"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8:V8">
      <formula1>"='兼業人員$1_7_21$240110000204'"</formula1>
      <formula2>k-SmartTag-muti3</formula2>
    </dataValidation>
    <dataValidation type="decimal" errorStyle="warning" operator="equal" allowBlank="0" showInputMessage="1" showErrorMessage="1" errorTitle="" error="" promptTitle="" prompt="" sqref="U10:V22 R10:S22 O10:P22 K10:M22 G10:I2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