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1-54" state="visible" r:id="rId1"/>
  </sheets>
</workbook>
</file>

<file path=xl/sharedStrings.xml><?xml version="1.0" encoding="utf-8"?>
<sst xmlns="http://schemas.openxmlformats.org/spreadsheetml/2006/main" count="56">
  <si>
    <t>公開類</t>
  </si>
  <si>
    <t>年　報</t>
  </si>
  <si>
    <t>桃園市各附屬單位預算收支(基金來源、用途)預算數</t>
  </si>
  <si>
    <t>機關(構)或基金名稱</t>
  </si>
  <si>
    <t>總                計</t>
  </si>
  <si>
    <t>營業基金</t>
  </si>
  <si>
    <t>桃園航空城股份有限公司</t>
  </si>
  <si>
    <t>桃園大眾捷運股份有限公司</t>
  </si>
  <si>
    <t>桃園果菜市場股份有限公司</t>
  </si>
  <si>
    <t>作業基金</t>
  </si>
  <si>
    <t>桃園市醫療作業基金</t>
  </si>
  <si>
    <t>桃園市土地重劃基金</t>
  </si>
  <si>
    <t>桃園市實施平均地權基金</t>
  </si>
  <si>
    <t>桃園市都市發展基金</t>
  </si>
  <si>
    <t>桃園市住宅基金</t>
  </si>
  <si>
    <t>桃園市公教人員住宅貸款及急難貸款基金</t>
  </si>
  <si>
    <t>桃園市產業發展基金</t>
  </si>
  <si>
    <t>桃園市停車場作業基金</t>
  </si>
  <si>
    <t>桃園市軌道建設發展基金</t>
  </si>
  <si>
    <t>特別收入基金</t>
  </si>
  <si>
    <t>桃園市有線廣播電視事業發展基金</t>
  </si>
  <si>
    <t>桃園市建築物無障礙設備與設施改善基金</t>
  </si>
  <si>
    <t>桃園市道路基金</t>
  </si>
  <si>
    <t>桃園市共同管道管理基金</t>
  </si>
  <si>
    <t>桃園市公益彩券盈餘分配基金</t>
  </si>
  <si>
    <t>桃園市身心障礙者就業基金</t>
  </si>
  <si>
    <t>桃園市勞工權益基金</t>
  </si>
  <si>
    <t>桃園市農業發展基金</t>
  </si>
  <si>
    <t>桃園市環境保護基金</t>
  </si>
  <si>
    <t>桃園國際機場航空噪音防制費及回饋金基金</t>
  </si>
  <si>
    <t>桃園市區域垃圾處理廠場回饋金基金</t>
  </si>
  <si>
    <t>桃園市警察人員安全基金</t>
  </si>
  <si>
    <t>桃園市消防人員安全基金</t>
  </si>
  <si>
    <t>桃園市食品安全保護基金</t>
  </si>
  <si>
    <t>桃園市水資源發展基金</t>
  </si>
  <si>
    <t>桃園市地方教育發展基金</t>
  </si>
  <si>
    <t>資料來源：本處基金科依據本市各附屬單位預算管理機關(構)報送且經市議會審議通過之資料編製。</t>
  </si>
  <si>
    <t>填表說明：1.本表應於編製期限內經網際網路線上傳送至桃園市政府公務統計行政管理系統。</t>
  </si>
  <si>
    <t xml:space="preserve">　　　　　2.特別收入基金之基金來源及用途，因無營業(業務)收入(支出)及營業(業務)外收入(支出)之區分，故均填列於營業(業務)收入(支出)欄位。</t>
  </si>
  <si>
    <t>預算發布後1個月內編製</t>
  </si>
  <si>
    <t>營業(業務)總收入
(基金來源)</t>
  </si>
  <si>
    <t>總計</t>
  </si>
  <si>
    <t>中華民國114年度</t>
  </si>
  <si>
    <t>營業(業務)收入</t>
  </si>
  <si>
    <t>營業(業務)外收入</t>
  </si>
  <si>
    <t>營業(業務)總支出
(基金用途)</t>
  </si>
  <si>
    <t>營業(業務)支出</t>
  </si>
  <si>
    <t>營業(業務)外支出</t>
  </si>
  <si>
    <t>編製機關</t>
  </si>
  <si>
    <t>表　　號</t>
  </si>
  <si>
    <t>所得稅費用</t>
  </si>
  <si>
    <t>桃園市政府主計處</t>
  </si>
  <si>
    <t>20901-01-54-2</t>
  </si>
  <si>
    <t>單位：新臺幣元</t>
  </si>
  <si>
    <t>盈(賸)餘
或虧損(短絀)</t>
  </si>
  <si>
    <t>中華民國113年12月24日編製</t>
  </si>
</sst>
</file>

<file path=xl/styles.xml><?xml version="1.0" encoding="utf-8"?>
<styleSheet xmlns="http://schemas.openxmlformats.org/spreadsheetml/2006/main">
  <numFmts count="3">
    <numFmt formatCode="_-* #,##0_-;\-* #,##0_-;_-* &quot;-&quot;_-;_-@_-" numFmtId="197"/>
    <numFmt formatCode="#,##0_);[Red]\(#,##0\)" numFmtId="198"/>
    <numFmt formatCode="#,##0_ " numFmtId="199"/>
  </numFmts>
  <fonts count="12">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true"/>
      <i val="false"/>
      <u val="none"/>
      <sz val="12"/>
      <color rgb="FF000000"/>
      <name val="標楷體"/>
    </font>
    <font>
      <b val="true"/>
      <i val="false"/>
      <u val="none"/>
      <sz val="10"/>
      <color rgb="FF000000"/>
      <name val="標楷體"/>
    </font>
    <font>
      <b val="false"/>
      <i val="false"/>
      <u val="none"/>
      <sz val="12"/>
      <color rgb="FF000000"/>
      <name val="標楷體"/>
    </font>
    <font>
      <b val="false"/>
      <i val="false"/>
      <u val="none"/>
      <sz val="12"/>
      <color rgb="FF000000"/>
      <name val="Times New Roman"/>
    </font>
    <font>
      <b val="false"/>
      <i val="false"/>
      <u val="none"/>
      <sz val="12"/>
      <color rgb="FF000000"/>
      <name val="新細明體"/>
    </font>
    <font>
      <b val="true"/>
      <i val="false"/>
      <u val="none"/>
      <sz val="11"/>
      <color rgb="FF000000"/>
      <name val="Times New Roman"/>
    </font>
    <font>
      <b val="false"/>
      <i val="false"/>
      <u val="none"/>
      <sz val="11"/>
      <color rgb="FF000000"/>
      <name val="Times New Roman"/>
    </font>
    <font>
      <b val="false"/>
      <i val="false"/>
      <u val="none"/>
      <sz val="9"/>
      <color rgb="FF000000"/>
      <name val="標楷體"/>
    </font>
    <font>
      <b val="true"/>
      <i val="false"/>
      <u val="none"/>
      <sz val="12"/>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6">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4" borderId="2" xfId="0" applyFont="true" applyBorder="true">
      <alignment horizontal="center" vertical="center"/>
    </xf>
    <xf numFmtId="0" fontId="4" borderId="0" xfId="0" applyFont="true">
      <alignment vertical="center" wrapText="true"/>
    </xf>
    <xf numFmtId="0" fontId="1" borderId="0" xfId="0" applyFont="true">
      <alignment horizontal="left"/>
    </xf>
    <xf numFmtId="0" fontId="4" borderId="0" xfId="0" applyFont="true"/>
    <xf numFmtId="0" fontId="1" borderId="3" xfId="0" applyFont="true" applyBorder="true">
      <alignment horizontal="left"/>
    </xf>
    <xf numFmtId="0" fontId="1" borderId="2" xfId="0" applyFont="true" applyBorder="true">
      <alignment vertical="center"/>
    </xf>
    <xf numFmtId="0" fontId="5" borderId="0" xfId="0" applyFont="true"/>
    <xf numFmtId="0" fontId="1" borderId="0" xfId="0" applyFont="true">
      <alignment vertical="top"/>
    </xf>
    <xf numFmtId="0" fontId="1"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4" borderId="8" xfId="0" applyFont="true" applyBorder="true">
      <alignment horizontal="center" vertical="center"/>
    </xf>
    <xf numFmtId="0" fontId="4" borderId="9" xfId="0" applyFont="true" applyBorder="true">
      <alignment vertical="center" wrapText="true"/>
    </xf>
    <xf numFmtId="0" fontId="1" borderId="9" xfId="0" applyFont="true" applyBorder="true">
      <alignment vertical="center" wrapText="true"/>
    </xf>
    <xf numFmtId="0" fontId="1" borderId="9" xfId="0" applyFont="true" applyBorder="true">
      <alignment horizontal="left" vertical="center" wrapText="true"/>
    </xf>
    <xf numFmtId="0" fontId="4" borderId="9" xfId="0" applyFont="true" applyBorder="true">
      <alignment horizontal="left" vertical="center" wrapText="true"/>
    </xf>
    <xf numFmtId="0" fontId="1" borderId="9" xfId="0" applyFont="true" applyBorder="true"/>
    <xf numFmtId="0" fontId="1" borderId="9" xfId="0" applyFont="true" applyBorder="true">
      <alignment horizontal="left"/>
    </xf>
    <xf numFmtId="0" fontId="1" borderId="10" xfId="0" applyFont="true" applyBorder="true">
      <alignment horizontal="left"/>
    </xf>
    <xf numFmtId="0" fontId="5" borderId="0" xfId="0" applyFont="true">
      <alignment horizontal="left"/>
    </xf>
    <xf numFmtId="0" fontId="6" borderId="0" xfId="0" applyFont="true">
      <alignment horizontal="left"/>
    </xf>
    <xf numFmtId="0" fontId="7" borderId="0" xfId="0" applyFont="true"/>
    <xf numFmtId="0" fontId="5" borderId="3" xfId="0" applyFont="true" applyBorder="true"/>
    <xf numFmtId="0" fontId="1" borderId="3" xfId="0" applyFont="true" applyBorder="true"/>
    <xf numFmtId="0" fontId="1" borderId="1" xfId="0" applyFont="true" applyBorder="true">
      <alignment horizontal="center" vertical="center" wrapText="true"/>
    </xf>
    <xf numFmtId="0" fontId="1" borderId="1" xfId="0" applyFont="true" applyBorder="true">
      <alignment horizontal="center" vertical="center"/>
    </xf>
    <xf numFmtId="197" fontId="8" borderId="11" xfId="0" applyNumberFormat="true" applyFont="true" applyBorder="true">
      <alignment horizontal="right" vertical="center"/>
    </xf>
    <xf numFmtId="197" fontId="8" borderId="5" xfId="0" applyNumberFormat="true" applyFont="true" applyBorder="true">
      <alignment horizontal="right" vertical="center"/>
    </xf>
    <xf numFmtId="197" fontId="9" borderId="5" xfId="0" applyNumberFormat="true" applyFont="true" applyBorder="true">
      <alignment horizontal="right" vertical="center"/>
    </xf>
    <xf numFmtId="197" fontId="9" borderId="6" xfId="0" applyNumberFormat="true" applyFont="true" applyBorder="true">
      <alignment horizontal="right" vertical="center"/>
    </xf>
    <xf numFmtId="49" fontId="1" borderId="3" xfId="0" applyNumberFormat="true" applyFont="true" applyBorder="true">
      <alignment horizontal="center" vertical="center"/>
    </xf>
    <xf numFmtId="197" fontId="8" borderId="2" xfId="0" applyNumberFormat="true" applyFont="true" applyBorder="true">
      <alignment horizontal="right" vertical="center"/>
    </xf>
    <xf numFmtId="197" fontId="8" borderId="0" xfId="0" applyNumberFormat="true" applyFont="true">
      <alignment horizontal="right" vertical="center"/>
    </xf>
    <xf numFmtId="197" fontId="9" borderId="0" xfId="0" applyNumberFormat="true" applyFont="true">
      <alignment horizontal="right" vertical="center"/>
    </xf>
    <xf numFmtId="197" fontId="9" borderId="0" xfId="0" applyNumberFormat="true" applyFont="true">
      <alignment horizontal="right"/>
    </xf>
    <xf numFmtId="197" fontId="8" borderId="0" xfId="0" applyNumberFormat="true" applyFont="true">
      <alignment horizontal="right"/>
    </xf>
    <xf numFmtId="197" fontId="9" borderId="3" xfId="0" applyNumberFormat="true" applyFont="true" applyBorder="true">
      <alignment horizontal="right"/>
    </xf>
    <xf numFmtId="0" fontId="1" borderId="2" xfId="0" applyFont="true" applyBorder="true">
      <alignment vertical="center" wrapText="true"/>
    </xf>
    <xf numFmtId="0" fontId="1" borderId="0" xfId="0" applyFont="true">
      <alignment horizontal="left" vertical="center"/>
    </xf>
    <xf numFmtId="0" fontId="1" borderId="0" xfId="0" applyFont="true">
      <alignment vertical="top" wrapText="true"/>
    </xf>
    <xf numFmtId="197" fontId="9" borderId="0" xfId="0" applyNumberFormat="true" applyFont="true">
      <alignment horizontal="right" vertical="top"/>
    </xf>
    <xf numFmtId="197" fontId="9" borderId="3" xfId="0" applyNumberFormat="true" applyFont="true" applyBorder="true">
      <alignment horizontal="right" vertical="center"/>
    </xf>
    <xf numFmtId="0" fontId="1" borderId="2" xfId="0" applyFont="true" applyBorder="true">
      <alignment horizontal="right" vertical="center" wrapText="true"/>
    </xf>
    <xf numFmtId="0" fontId="1" borderId="0" xfId="0" applyFont="true">
      <alignment horizontal="right" vertical="center" wrapText="true"/>
    </xf>
    <xf numFmtId="0" fontId="1" borderId="0" xfId="0" applyFont="true">
      <alignment horizontal="right" vertical="top" wrapText="true"/>
    </xf>
    <xf numFmtId="0" fontId="5" borderId="9" xfId="0" applyFont="true" applyBorder="true"/>
    <xf numFmtId="0" fontId="5" borderId="10" xfId="0" applyFont="true" applyBorder="true">
      <alignment horizontal="right"/>
    </xf>
    <xf numFmtId="197" fontId="6" borderId="0" xfId="0" applyNumberFormat="true" applyFont="true">
      <alignment horizontal="right"/>
    </xf>
    <xf numFmtId="198" fontId="1" borderId="2" xfId="0" applyNumberFormat="true" applyFont="true" applyBorder="true">
      <alignment vertical="center"/>
    </xf>
    <xf numFmtId="0" fontId="5" borderId="2" xfId="0" applyFont="true" applyBorder="true">
      <alignment vertical="center"/>
    </xf>
    <xf numFmtId="0" fontId="10" borderId="1" xfId="0" applyFont="true" applyBorder="true">
      <alignment horizontal="center"/>
    </xf>
    <xf numFmtId="49" fontId="1" borderId="1" xfId="0" applyNumberFormat="true" applyFont="true" applyBorder="true">
      <alignment horizontal="center"/>
    </xf>
    <xf numFmtId="0" fontId="10" borderId="3" xfId="0" applyFont="true" applyBorder="true">
      <alignment horizontal="right"/>
    </xf>
    <xf numFmtId="0" fontId="1" borderId="12" xfId="0" applyFont="true" applyBorder="true">
      <alignment horizontal="center" vertical="center" wrapText="true"/>
    </xf>
    <xf numFmtId="199" fontId="11" borderId="2" xfId="0" applyNumberFormat="true" applyFont="true" applyBorder="true">
      <alignment horizontal="right"/>
    </xf>
    <xf numFmtId="199" fontId="11" borderId="0" xfId="0" applyNumberFormat="true" applyFont="true">
      <alignment horizontal="right"/>
    </xf>
    <xf numFmtId="199" fontId="6" borderId="0" xfId="0" applyNumberFormat="true" applyFont="true">
      <alignment horizontal="right"/>
    </xf>
    <xf numFmtId="199" fontId="6" borderId="3" xfId="0" applyNumberFormat="true" applyFont="true" applyBorder="true">
      <alignment horizontal="right"/>
    </xf>
    <xf numFmtId="198" fontId="1" borderId="2" xfId="0" applyNumberFormat="true" applyFont="true" applyBorder="true">
      <alignment horizontal="right" vertical="center"/>
    </xf>
    <xf numFmtId="0" fontId="5"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9" sqref="G9:G9"/>
    </sheetView>
  </sheetViews>
  <sheetFormatPr customHeight="false" defaultColWidth="9.28125" defaultRowHeight="15"/>
  <cols>
    <col min="1" max="1" bestFit="false" customWidth="true" width="11.2109375" hidden="false" outlineLevel="0"/>
    <col min="2" max="2" bestFit="false" customWidth="true" width="20.78125" hidden="false" outlineLevel="0"/>
    <col min="3" max="4" bestFit="false" customWidth="true" width="20.921875" hidden="false" outlineLevel="0"/>
    <col min="5" max="5" bestFit="false" customWidth="true" width="17.2109375" hidden="false" outlineLevel="0"/>
    <col min="6" max="7" bestFit="false" customWidth="true" width="20.921875" hidden="false" outlineLevel="0"/>
    <col min="8" max="9" bestFit="false" customWidth="true" width="18.78125" hidden="false" outlineLevel="0"/>
    <col min="10" max="10" bestFit="false" customWidth="true" width="28.4921875" hidden="false" outlineLevel="0"/>
    <col min="11" max="50" bestFit="false" customWidth="true" width="9.3515625" hidden="false" outlineLevel="0"/>
  </cols>
  <sheetData>
    <row r="1" ht="14.25" customHeight="true">
      <c r="A1" s="1" t="s">
        <v>0</v>
      </c>
      <c r="B1" s="14"/>
      <c r="C1" s="11"/>
      <c r="D1" s="11"/>
      <c r="E1" s="11"/>
      <c r="F1" s="11"/>
      <c r="G1" s="11"/>
      <c r="H1" s="51"/>
      <c r="I1" s="1" t="s">
        <v>48</v>
      </c>
      <c r="J1" s="56" t="s">
        <v>51</v>
      </c>
      <c r="K1" s="65"/>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c r="A2" s="1" t="s">
        <v>1</v>
      </c>
      <c r="B2" s="15" t="s">
        <v>39</v>
      </c>
      <c r="C2" s="28"/>
      <c r="D2" s="28"/>
      <c r="E2" s="28"/>
      <c r="F2" s="28"/>
      <c r="G2" s="28"/>
      <c r="H2" s="52"/>
      <c r="I2" s="1" t="s">
        <v>49</v>
      </c>
      <c r="J2" s="57" t="s">
        <v>52</v>
      </c>
      <c r="K2" s="65"/>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9.95" customHeight="true">
      <c r="A3" s="2" t="s">
        <v>2</v>
      </c>
      <c r="B3" s="2"/>
      <c r="C3" s="2"/>
      <c r="D3" s="2"/>
      <c r="E3" s="2"/>
      <c r="F3" s="2"/>
      <c r="G3" s="2"/>
      <c r="H3" s="2"/>
      <c r="I3" s="2"/>
      <c r="J3" s="2"/>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8" customHeight="true">
      <c r="A4" s="3"/>
      <c r="B4" s="3"/>
      <c r="C4" s="29"/>
      <c r="D4" s="36" t="s">
        <v>42</v>
      </c>
      <c r="E4" s="36"/>
      <c r="F4" s="36"/>
      <c r="G4" s="36"/>
      <c r="H4" s="3"/>
      <c r="I4" s="3"/>
      <c r="J4" s="58" t="s">
        <v>53</v>
      </c>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35.1" customHeight="true">
      <c r="A5" s="4" t="s">
        <v>3</v>
      </c>
      <c r="B5" s="16"/>
      <c r="C5" s="30" t="s">
        <v>40</v>
      </c>
      <c r="D5" s="30"/>
      <c r="E5" s="30"/>
      <c r="F5" s="30" t="s">
        <v>45</v>
      </c>
      <c r="G5" s="30"/>
      <c r="H5" s="30"/>
      <c r="I5" s="30"/>
      <c r="J5" s="59" t="s">
        <v>54</v>
      </c>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18" customHeight="true">
      <c r="A6" s="4"/>
      <c r="B6" s="16"/>
      <c r="C6" s="31" t="s">
        <v>41</v>
      </c>
      <c r="D6" s="31" t="s">
        <v>43</v>
      </c>
      <c r="E6" s="31" t="s">
        <v>44</v>
      </c>
      <c r="F6" s="31" t="s">
        <v>41</v>
      </c>
      <c r="G6" s="31" t="s">
        <v>46</v>
      </c>
      <c r="H6" s="31" t="s">
        <v>47</v>
      </c>
      <c r="I6" s="31" t="s">
        <v>50</v>
      </c>
      <c r="J6" s="59"/>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17.1" customHeight="true">
      <c r="A7" s="5" t="s">
        <v>4</v>
      </c>
      <c r="B7" s="17"/>
      <c r="C7" s="32" t="n">
        <f>SUM(D7:E7)</f>
        <v>86605541000</v>
      </c>
      <c r="D7" s="37" t="n">
        <f>SUM(D8, D12, D22)</f>
        <v>86446041000</v>
      </c>
      <c r="E7" s="37" t="n">
        <f>SUM(E8, E12, E22)</f>
        <v>159500000</v>
      </c>
      <c r="F7" s="37" t="n">
        <f>SUM(G7:I7)</f>
        <v>86143248000</v>
      </c>
      <c r="G7" s="37" t="n">
        <f>SUM(G8, G12, G22)</f>
        <v>86128798000</v>
      </c>
      <c r="H7" s="37" t="n">
        <f>SUM(H8, H12, H22)</f>
        <v>14192000</v>
      </c>
      <c r="I7" s="37" t="n">
        <f>SUM(I8, I12, I22)</f>
        <v>258000</v>
      </c>
      <c r="J7" s="60" t="n">
        <f>C7-F7</f>
        <v>462293000</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17.1" customHeight="true">
      <c r="A8" s="6" t="s">
        <v>5</v>
      </c>
      <c r="B8" s="18"/>
      <c r="C8" s="33" t="n">
        <f>SUM(D8:E8)</f>
        <v>3098919000</v>
      </c>
      <c r="D8" s="38" t="n">
        <f>SUM(D9:D11)</f>
        <v>3091223000</v>
      </c>
      <c r="E8" s="38" t="n">
        <f>SUM(E9:E11)</f>
        <v>7696000</v>
      </c>
      <c r="F8" s="38" t="n">
        <f>SUM(G8:I8)</f>
        <v>3016298000</v>
      </c>
      <c r="G8" s="38" t="n">
        <f>SUM(G9:G11)</f>
        <v>3002111000</v>
      </c>
      <c r="H8" s="38" t="n">
        <f>SUM(H9:H11)</f>
        <v>13929000</v>
      </c>
      <c r="I8" s="38" t="n">
        <f>SUM(I9:I11)</f>
        <v>258000</v>
      </c>
      <c r="J8" s="61" t="n">
        <f>C8-F8</f>
        <v>82621000</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7.1" customHeight="true">
      <c r="A9" s="7" t="s">
        <v>6</v>
      </c>
      <c r="B9" s="19"/>
      <c r="C9" s="34" t="n">
        <f>SUM(D9:E9)</f>
        <v>62282000</v>
      </c>
      <c r="D9" s="39" t="n">
        <v>59447000</v>
      </c>
      <c r="E9" s="39" t="n">
        <v>2835000</v>
      </c>
      <c r="F9" s="40" t="n">
        <f>SUM(G9:I9)</f>
        <v>74612000</v>
      </c>
      <c r="G9" s="39" t="n">
        <f>46187000+26525000</f>
        <v>72712000</v>
      </c>
      <c r="H9" s="39" t="n">
        <v>1900000</v>
      </c>
      <c r="I9" s="39" t="n">
        <v>0</v>
      </c>
      <c r="J9" s="62" t="n">
        <f>C9-F9</f>
        <v>-12330000</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7.1" customHeight="true">
      <c r="A10" s="7" t="s">
        <v>7</v>
      </c>
      <c r="B10" s="20"/>
      <c r="C10" s="34" t="n">
        <f>SUM(D10:E10)</f>
        <v>3012933000</v>
      </c>
      <c r="D10" s="40" t="n">
        <v>3008672000</v>
      </c>
      <c r="E10" s="40" t="n">
        <v>4261000</v>
      </c>
      <c r="F10" s="40" t="n">
        <f>SUM(G10:I10)</f>
        <v>2919015000</v>
      </c>
      <c r="G10" s="40" t="n">
        <f>2665931000+241055000</f>
        <v>2906986000</v>
      </c>
      <c r="H10" s="40" t="n">
        <v>12029000</v>
      </c>
      <c r="I10" s="40" t="n">
        <v>0</v>
      </c>
      <c r="J10" s="62" t="n">
        <f>C10-F10</f>
        <v>93918000</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7.1" customHeight="true">
      <c r="A11" s="7" t="s">
        <v>8</v>
      </c>
      <c r="B11" s="20"/>
      <c r="C11" s="34" t="n">
        <f>SUM(D11:E11)</f>
        <v>23704000</v>
      </c>
      <c r="D11" s="40" t="n">
        <v>23104000</v>
      </c>
      <c r="E11" s="40" t="n">
        <v>600000</v>
      </c>
      <c r="F11" s="40" t="n">
        <f>SUM(G11:I11)</f>
        <v>22671000</v>
      </c>
      <c r="G11" s="40" t="n">
        <f>90000+22323000</f>
        <v>22413000</v>
      </c>
      <c r="H11" s="40" t="n">
        <v>0</v>
      </c>
      <c r="I11" s="40" t="n">
        <v>258000</v>
      </c>
      <c r="J11" s="62" t="n">
        <f>C11-F11</f>
        <v>1033000</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7.1" customHeight="true">
      <c r="A12" s="8" t="s">
        <v>9</v>
      </c>
      <c r="B12" s="18"/>
      <c r="C12" s="33" t="n">
        <f>SUM(D12:E12)</f>
        <v>23323832000</v>
      </c>
      <c r="D12" s="41" t="n">
        <f>SUM(D13:D21)</f>
        <v>23172028000</v>
      </c>
      <c r="E12" s="41" t="n">
        <f>SUM(E13:E21)</f>
        <v>151804000</v>
      </c>
      <c r="F12" s="41" t="n">
        <f>SUM(G12:I12)</f>
        <v>19977954000</v>
      </c>
      <c r="G12" s="41" t="n">
        <f>SUM(G13:G21)</f>
        <v>19977691000</v>
      </c>
      <c r="H12" s="41" t="n">
        <f>SUM(H13:H21)</f>
        <v>263000</v>
      </c>
      <c r="I12" s="41" t="n">
        <f>SUM(I13:I21)</f>
        <v>0</v>
      </c>
      <c r="J12" s="61" t="n">
        <f>C12-F12</f>
        <v>3345878000</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7.1" customHeight="true">
      <c r="A13" s="7" t="s">
        <v>10</v>
      </c>
      <c r="B13" s="20"/>
      <c r="C13" s="34" t="n">
        <f>SUM(D13:E13)</f>
        <v>231654000</v>
      </c>
      <c r="D13" s="40" t="n">
        <v>231448000</v>
      </c>
      <c r="E13" s="40" t="n">
        <v>206000</v>
      </c>
      <c r="F13" s="40" t="n">
        <f>SUM(G13:I13)</f>
        <v>216707000</v>
      </c>
      <c r="G13" s="40" t="n">
        <v>216704000</v>
      </c>
      <c r="H13" s="40" t="n">
        <v>3000</v>
      </c>
      <c r="I13" s="40" t="n">
        <v>0</v>
      </c>
      <c r="J13" s="62" t="n">
        <f>C13-F13</f>
        <v>14947000</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7.1" customHeight="true">
      <c r="A14" s="7" t="s">
        <v>11</v>
      </c>
      <c r="B14" s="20"/>
      <c r="C14" s="34" t="n">
        <f>SUM(D14:E14)</f>
        <v>1225997000</v>
      </c>
      <c r="D14" s="40" t="n">
        <v>1176897000</v>
      </c>
      <c r="E14" s="40" t="n">
        <v>49100000</v>
      </c>
      <c r="F14" s="40" t="n">
        <f>SUM(G14:I14)</f>
        <v>1147675000</v>
      </c>
      <c r="G14" s="40" t="n">
        <v>1147675000</v>
      </c>
      <c r="H14" s="40" t="n">
        <v>0</v>
      </c>
      <c r="I14" s="40" t="n">
        <v>0</v>
      </c>
      <c r="J14" s="62" t="n">
        <f>C14-F14</f>
        <v>78322000</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7.1" customHeight="true">
      <c r="A15" s="7" t="s">
        <v>12</v>
      </c>
      <c r="B15" s="20"/>
      <c r="C15" s="34" t="n">
        <f>SUM(D15:E15)</f>
        <v>14719053000</v>
      </c>
      <c r="D15" s="40" t="n">
        <v>14661954000</v>
      </c>
      <c r="E15" s="40" t="n">
        <v>57099000</v>
      </c>
      <c r="F15" s="40" t="n">
        <f>SUM(G15:I15)</f>
        <v>14361792000</v>
      </c>
      <c r="G15" s="40" t="n">
        <v>14361792000</v>
      </c>
      <c r="H15" s="40" t="n">
        <v>0</v>
      </c>
      <c r="I15" s="40" t="n">
        <v>0</v>
      </c>
      <c r="J15" s="62" t="n">
        <f>C15-F15</f>
        <v>357261000</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7.1" customHeight="true">
      <c r="A16" s="7" t="s">
        <v>13</v>
      </c>
      <c r="B16" s="20"/>
      <c r="C16" s="34" t="n">
        <f>SUM(D16:E16)</f>
        <v>3104474000</v>
      </c>
      <c r="D16" s="40" t="n">
        <v>3070500000</v>
      </c>
      <c r="E16" s="40" t="n">
        <v>33974000</v>
      </c>
      <c r="F16" s="40" t="n">
        <f>SUM(G16:I16)</f>
        <v>2010405000</v>
      </c>
      <c r="G16" s="40" t="n">
        <v>2010405000</v>
      </c>
      <c r="H16" s="40" t="n">
        <v>0</v>
      </c>
      <c r="I16" s="40" t="n">
        <v>0</v>
      </c>
      <c r="J16" s="62" t="n">
        <f>C16-F16</f>
        <v>1094069000</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7.1" customHeight="true">
      <c r="A17" s="7" t="s">
        <v>14</v>
      </c>
      <c r="B17" s="20"/>
      <c r="C17" s="34" t="n">
        <f>SUM(D17:E17)</f>
        <v>1002938000</v>
      </c>
      <c r="D17" s="40" t="n">
        <v>1001938000</v>
      </c>
      <c r="E17" s="40" t="n">
        <v>1000000</v>
      </c>
      <c r="F17" s="40" t="n">
        <f>SUM(G17:I17)</f>
        <v>930088000</v>
      </c>
      <c r="G17" s="40" t="n">
        <v>930088000</v>
      </c>
      <c r="H17" s="40" t="n">
        <v>0</v>
      </c>
      <c r="I17" s="40" t="n">
        <v>0</v>
      </c>
      <c r="J17" s="62" t="n">
        <f>C17-F17</f>
        <v>72850000</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7.1" customHeight="true">
      <c r="A18" s="7" t="s">
        <v>15</v>
      </c>
      <c r="B18" s="20"/>
      <c r="C18" s="34" t="n">
        <f>SUM(D18:E18)</f>
        <v>2185000</v>
      </c>
      <c r="D18" s="40" t="n">
        <v>360000</v>
      </c>
      <c r="E18" s="40" t="n">
        <v>1825000</v>
      </c>
      <c r="F18" s="40" t="n">
        <f>SUM(G18:I18)</f>
        <v>91000</v>
      </c>
      <c r="G18" s="40" t="n">
        <v>91000</v>
      </c>
      <c r="H18" s="40" t="n">
        <v>0</v>
      </c>
      <c r="I18" s="40" t="n">
        <v>0</v>
      </c>
      <c r="J18" s="62" t="n">
        <f>C18-F18</f>
        <v>2094000</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7.1" customHeight="true">
      <c r="A19" s="7" t="s">
        <v>16</v>
      </c>
      <c r="B19" s="20"/>
      <c r="C19" s="34" t="n">
        <f>SUM(D19:E19)</f>
        <v>324398000</v>
      </c>
      <c r="D19" s="40" t="n">
        <v>320784000</v>
      </c>
      <c r="E19" s="40" t="n">
        <v>3614000</v>
      </c>
      <c r="F19" s="40" t="n">
        <f>SUM(G19:I19)</f>
        <v>184990000</v>
      </c>
      <c r="G19" s="40" t="n">
        <v>184990000</v>
      </c>
      <c r="H19" s="40" t="n">
        <v>0</v>
      </c>
      <c r="I19" s="40" t="n">
        <v>0</v>
      </c>
      <c r="J19" s="62" t="n">
        <f>C19-F19</f>
        <v>139408000</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7.1" customHeight="true">
      <c r="A20" s="7" t="s">
        <v>17</v>
      </c>
      <c r="B20" s="20"/>
      <c r="C20" s="34" t="n">
        <f>SUM(D20:E20)</f>
        <v>1188597000</v>
      </c>
      <c r="D20" s="40" t="n">
        <v>1186841000</v>
      </c>
      <c r="E20" s="40" t="n">
        <v>1756000</v>
      </c>
      <c r="F20" s="40" t="n">
        <f>SUM(G20:I20)</f>
        <v>805547000</v>
      </c>
      <c r="G20" s="40" t="n">
        <v>805287000</v>
      </c>
      <c r="H20" s="40" t="n">
        <v>260000</v>
      </c>
      <c r="I20" s="40" t="n">
        <v>0</v>
      </c>
      <c r="J20" s="62" t="n">
        <f>C20-F20</f>
        <v>383050000</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7.1" customHeight="true">
      <c r="A21" s="7" t="s">
        <v>18</v>
      </c>
      <c r="B21" s="20"/>
      <c r="C21" s="34" t="n">
        <f>SUM(D21:E21)</f>
        <v>1524536000</v>
      </c>
      <c r="D21" s="39" t="n">
        <v>1521306000</v>
      </c>
      <c r="E21" s="39" t="n">
        <v>3230000</v>
      </c>
      <c r="F21" s="40" t="n">
        <f>SUM(G21:I21)</f>
        <v>320659000</v>
      </c>
      <c r="G21" s="39" t="n">
        <v>320659000</v>
      </c>
      <c r="H21" s="39" t="n">
        <v>0</v>
      </c>
      <c r="I21" s="39" t="n">
        <v>0</v>
      </c>
      <c r="J21" s="62" t="n">
        <f>C21-F21</f>
        <v>1203877000</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7.1" customHeight="true">
      <c r="A22" s="8" t="s">
        <v>19</v>
      </c>
      <c r="B22" s="21"/>
      <c r="C22" s="33" t="n">
        <f>SUM(D22:E22)</f>
        <v>60182790000</v>
      </c>
      <c r="D22" s="41" t="n">
        <f>SUM(D23:D38)</f>
        <v>60182790000</v>
      </c>
      <c r="E22" s="41" t="n">
        <f>SUM(E23:E38)</f>
        <v>0</v>
      </c>
      <c r="F22" s="41" t="n">
        <f>SUM(G22:I22)</f>
        <v>63148996000</v>
      </c>
      <c r="G22" s="41" t="n">
        <f>SUM(G23:G38)</f>
        <v>63148996000</v>
      </c>
      <c r="H22" s="41" t="n">
        <f>SUM(H23:H38)</f>
        <v>0</v>
      </c>
      <c r="I22" s="41" t="n">
        <f>SUM(I23:I38)</f>
        <v>0</v>
      </c>
      <c r="J22" s="61" t="n">
        <f>C22-F22</f>
        <v>-2966206000</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7.1" customHeight="true">
      <c r="A23" s="7" t="s">
        <v>20</v>
      </c>
      <c r="B23" s="21"/>
      <c r="C23" s="34" t="n">
        <f>SUM(D23:E23)</f>
        <v>10890000</v>
      </c>
      <c r="D23" s="40" t="n">
        <v>10890000</v>
      </c>
      <c r="E23" s="39" t="n">
        <v>0</v>
      </c>
      <c r="F23" s="40" t="n">
        <f>SUM(G23:I23)</f>
        <v>14951000</v>
      </c>
      <c r="G23" s="40" t="n">
        <v>14951000</v>
      </c>
      <c r="H23" s="40" t="n">
        <v>0</v>
      </c>
      <c r="I23" s="39" t="n">
        <v>0</v>
      </c>
      <c r="J23" s="62" t="n">
        <f>C23-F23</f>
        <v>-4061000</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7.1" customHeight="true">
      <c r="A24" s="7" t="s">
        <v>21</v>
      </c>
      <c r="B24" s="21"/>
      <c r="C24" s="34" t="n">
        <f>SUM(D24:E24)</f>
        <v>3831000</v>
      </c>
      <c r="D24" s="40" t="n">
        <v>3831000</v>
      </c>
      <c r="E24" s="39" t="n">
        <v>0</v>
      </c>
      <c r="F24" s="40" t="n">
        <f>SUM(G24:I24)</f>
        <v>4622000</v>
      </c>
      <c r="G24" s="40" t="n">
        <v>4622000</v>
      </c>
      <c r="H24" s="40" t="n">
        <v>0</v>
      </c>
      <c r="I24" s="39" t="n">
        <v>0</v>
      </c>
      <c r="J24" s="62" t="n">
        <f>C24-F24</f>
        <v>-791000</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7.1" customHeight="true">
      <c r="A25" s="7" t="s">
        <v>22</v>
      </c>
      <c r="B25" s="21"/>
      <c r="C25" s="34" t="n">
        <f>SUM(D25:E25)</f>
        <v>1477690000</v>
      </c>
      <c r="D25" s="40" t="n">
        <v>1477690000</v>
      </c>
      <c r="E25" s="39" t="n">
        <v>0</v>
      </c>
      <c r="F25" s="40" t="n">
        <f>SUM(G25:I25)</f>
        <v>1444489000</v>
      </c>
      <c r="G25" s="40" t="n">
        <v>1444489000</v>
      </c>
      <c r="H25" s="40" t="n">
        <v>0</v>
      </c>
      <c r="I25" s="39" t="n">
        <v>0</v>
      </c>
      <c r="J25" s="62" t="n">
        <f>C25-F25</f>
        <v>33201000</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7.1" customHeight="true">
      <c r="A26" s="7" t="s">
        <v>23</v>
      </c>
      <c r="B26" s="21"/>
      <c r="C26" s="34" t="n">
        <f>SUM(D26:E26)</f>
        <v>115286000</v>
      </c>
      <c r="D26" s="40" t="n">
        <v>115286000</v>
      </c>
      <c r="E26" s="39" t="n">
        <v>0</v>
      </c>
      <c r="F26" s="40" t="n">
        <f>SUM(G26:I26)</f>
        <v>112894000</v>
      </c>
      <c r="G26" s="40" t="n">
        <v>112894000</v>
      </c>
      <c r="H26" s="40" t="n">
        <v>0</v>
      </c>
      <c r="I26" s="39" t="n">
        <v>0</v>
      </c>
      <c r="J26" s="62" t="n">
        <f>C26-F26</f>
        <v>2392000</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7.1" customHeight="true">
      <c r="A27" s="7" t="s">
        <v>24</v>
      </c>
      <c r="B27" s="21"/>
      <c r="C27" s="34" t="n">
        <f>SUM(D27:E27)</f>
        <v>733238000</v>
      </c>
      <c r="D27" s="40" t="n">
        <v>733238000</v>
      </c>
      <c r="E27" s="39" t="n">
        <v>0</v>
      </c>
      <c r="F27" s="40" t="n">
        <f>SUM(G27:I27)</f>
        <v>1286304000</v>
      </c>
      <c r="G27" s="40" t="n">
        <v>1286304000</v>
      </c>
      <c r="H27" s="40" t="n">
        <v>0</v>
      </c>
      <c r="I27" s="39" t="n">
        <v>0</v>
      </c>
      <c r="J27" s="62" t="n">
        <f>C27-F27</f>
        <v>-553066000</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7.1" customHeight="true">
      <c r="A28" s="7" t="s">
        <v>25</v>
      </c>
      <c r="B28" s="21"/>
      <c r="C28" s="34" t="n">
        <f>SUM(D28:E28)</f>
        <v>136370000</v>
      </c>
      <c r="D28" s="40" t="n">
        <v>136370000</v>
      </c>
      <c r="E28" s="39" t="n">
        <v>0</v>
      </c>
      <c r="F28" s="40" t="n">
        <f>SUM(G28:I28)</f>
        <v>212637000</v>
      </c>
      <c r="G28" s="40" t="n">
        <v>212637000</v>
      </c>
      <c r="H28" s="40" t="n">
        <v>0</v>
      </c>
      <c r="I28" s="39" t="n">
        <v>0</v>
      </c>
      <c r="J28" s="62" t="n">
        <f>C28-F28</f>
        <v>-76267000</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7.1" customHeight="true">
      <c r="A29" s="7" t="s">
        <v>26</v>
      </c>
      <c r="B29" s="21"/>
      <c r="C29" s="34" t="n">
        <f>SUM(D29:E29)</f>
        <v>47120000</v>
      </c>
      <c r="D29" s="40" t="n">
        <v>47120000</v>
      </c>
      <c r="E29" s="39" t="n">
        <v>0</v>
      </c>
      <c r="F29" s="40" t="n">
        <f>SUM(G29:I29)</f>
        <v>49464000</v>
      </c>
      <c r="G29" s="40" t="n">
        <v>49464000</v>
      </c>
      <c r="H29" s="40" t="n">
        <v>0</v>
      </c>
      <c r="I29" s="39" t="n">
        <v>0</v>
      </c>
      <c r="J29" s="62" t="n">
        <f>C29-F29</f>
        <v>-2344000</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7.1" customHeight="true">
      <c r="A30" s="7" t="s">
        <v>27</v>
      </c>
      <c r="B30" s="20"/>
      <c r="C30" s="34" t="n">
        <f>SUM(D30:E30)</f>
        <v>120160000</v>
      </c>
      <c r="D30" s="40" t="n">
        <v>120160000</v>
      </c>
      <c r="E30" s="39" t="n">
        <v>0</v>
      </c>
      <c r="F30" s="40" t="n">
        <f>SUM(G30:I30)</f>
        <v>62077000</v>
      </c>
      <c r="G30" s="40" t="n">
        <v>62077000</v>
      </c>
      <c r="H30" s="40" t="n">
        <v>0</v>
      </c>
      <c r="I30" s="39" t="n">
        <v>0</v>
      </c>
      <c r="J30" s="62" t="n">
        <f>C30-F30</f>
        <v>58083000</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7.1" customHeight="true">
      <c r="A31" s="7" t="s">
        <v>28</v>
      </c>
      <c r="B31" s="20"/>
      <c r="C31" s="34" t="n">
        <f>SUM(D31:E31)</f>
        <v>762436000</v>
      </c>
      <c r="D31" s="40" t="n">
        <v>762436000</v>
      </c>
      <c r="E31" s="39" t="n">
        <v>0</v>
      </c>
      <c r="F31" s="40" t="n">
        <f>SUM(G31:I31)</f>
        <v>933587000</v>
      </c>
      <c r="G31" s="40" t="n">
        <v>933587000</v>
      </c>
      <c r="H31" s="53" t="n">
        <v>0</v>
      </c>
      <c r="I31" s="39" t="n">
        <v>0</v>
      </c>
      <c r="J31" s="62" t="n">
        <f>C31-F31</f>
        <v>-171151000</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7.1" customHeight="true">
      <c r="A32" s="7" t="s">
        <v>29</v>
      </c>
      <c r="B32" s="22"/>
      <c r="C32" s="34" t="n">
        <f>SUM(D32:E32)</f>
        <v>1085730000</v>
      </c>
      <c r="D32" s="40" t="n">
        <v>1085730000</v>
      </c>
      <c r="E32" s="46" t="n">
        <v>0</v>
      </c>
      <c r="F32" s="40" t="n">
        <f>SUM(G32:I32)</f>
        <v>824157000</v>
      </c>
      <c r="G32" s="40" t="n">
        <v>824157000</v>
      </c>
      <c r="H32" s="40" t="n">
        <v>0</v>
      </c>
      <c r="I32" s="46" t="n">
        <v>0</v>
      </c>
      <c r="J32" s="62" t="n">
        <f>C32-F32</f>
        <v>261573000</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7.1" customHeight="true">
      <c r="A33" s="7" t="s">
        <v>30</v>
      </c>
      <c r="B33" s="20"/>
      <c r="C33" s="34" t="n">
        <f>SUM(D33:E33)</f>
        <v>270237000</v>
      </c>
      <c r="D33" s="40" t="n">
        <v>270237000</v>
      </c>
      <c r="E33" s="40" t="n">
        <v>0</v>
      </c>
      <c r="F33" s="40" t="n">
        <f>SUM(G33:I33)</f>
        <v>149955000</v>
      </c>
      <c r="G33" s="40" t="n">
        <v>149955000</v>
      </c>
      <c r="H33" s="40" t="n">
        <v>0</v>
      </c>
      <c r="I33" s="40" t="n">
        <v>0</v>
      </c>
      <c r="J33" s="62" t="n">
        <f>C33-F33</f>
        <v>120282000</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7.1" customHeight="true">
      <c r="A34" s="7" t="s">
        <v>31</v>
      </c>
      <c r="B34" s="23"/>
      <c r="C34" s="34" t="n">
        <f>SUM(D34:E34)</f>
        <v>331000</v>
      </c>
      <c r="D34" s="40" t="n">
        <v>331000</v>
      </c>
      <c r="E34" s="39" t="n">
        <v>0</v>
      </c>
      <c r="F34" s="40" t="n">
        <f>SUM(G34:I34)</f>
        <v>6000000</v>
      </c>
      <c r="G34" s="40" t="n">
        <v>6000000</v>
      </c>
      <c r="H34" s="40" t="n">
        <v>0</v>
      </c>
      <c r="I34" s="39" t="n">
        <v>0</v>
      </c>
      <c r="J34" s="62" t="n">
        <f>C34-F34</f>
        <v>-5669000</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7.1" customHeight="true">
      <c r="A35" s="7" t="s">
        <v>32</v>
      </c>
      <c r="B35" s="23"/>
      <c r="C35" s="34" t="n">
        <f>SUM(D35:E35)</f>
        <v>2016000</v>
      </c>
      <c r="D35" s="40" t="n">
        <v>2016000</v>
      </c>
      <c r="E35" s="39" t="n">
        <v>0</v>
      </c>
      <c r="F35" s="40" t="n">
        <f>SUM(G35:I35)</f>
        <v>8515000</v>
      </c>
      <c r="G35" s="40" t="n">
        <v>8515000</v>
      </c>
      <c r="H35" s="40" t="n">
        <v>0</v>
      </c>
      <c r="I35" s="39" t="n">
        <v>0</v>
      </c>
      <c r="J35" s="62" t="n">
        <f>C35-F35</f>
        <v>-6499000</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7.1" customHeight="true">
      <c r="A36" s="7" t="s">
        <v>33</v>
      </c>
      <c r="B36" s="23"/>
      <c r="C36" s="34" t="n">
        <f>SUM(D36:E36)</f>
        <v>15300000</v>
      </c>
      <c r="D36" s="40" t="n">
        <v>15300000</v>
      </c>
      <c r="E36" s="39" t="n">
        <v>0</v>
      </c>
      <c r="F36" s="40" t="n">
        <f>SUM(G36:I36)</f>
        <v>46559000</v>
      </c>
      <c r="G36" s="40" t="n">
        <v>46559000</v>
      </c>
      <c r="H36" s="40" t="n">
        <v>0</v>
      </c>
      <c r="I36" s="39" t="n">
        <v>0</v>
      </c>
      <c r="J36" s="62" t="n">
        <f>C36-F36</f>
        <v>-31259000</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7.1" customHeight="true">
      <c r="A37" s="7" t="s">
        <v>34</v>
      </c>
      <c r="B37" s="23"/>
      <c r="C37" s="34" t="n">
        <f>SUM(D37:E37)</f>
        <v>46440000</v>
      </c>
      <c r="D37" s="40" t="n">
        <v>46440000</v>
      </c>
      <c r="E37" s="39" t="n">
        <v>0</v>
      </c>
      <c r="F37" s="40" t="n">
        <f>SUM(G37:I37)</f>
        <v>16356000</v>
      </c>
      <c r="G37" s="40" t="n">
        <v>16356000</v>
      </c>
      <c r="H37" s="40" t="n">
        <v>0</v>
      </c>
      <c r="I37" s="39" t="n">
        <v>0</v>
      </c>
      <c r="J37" s="62" t="n">
        <f>C37-F37</f>
        <v>30084000</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7.1" customHeight="true">
      <c r="A38" s="9" t="s">
        <v>35</v>
      </c>
      <c r="B38" s="24"/>
      <c r="C38" s="35" t="n">
        <f>SUM(D38:E38)</f>
        <v>55355715000</v>
      </c>
      <c r="D38" s="42" t="n">
        <v>55355715000</v>
      </c>
      <c r="E38" s="47" t="n">
        <v>0</v>
      </c>
      <c r="F38" s="42" t="n">
        <f>SUM(G38:I38)</f>
        <v>57976429000</v>
      </c>
      <c r="G38" s="42" t="n">
        <v>57976429000</v>
      </c>
      <c r="H38" s="42" t="n">
        <v>0</v>
      </c>
      <c r="I38" s="47" t="n">
        <v>0</v>
      </c>
      <c r="J38" s="63" t="n">
        <f>C38-F38</f>
        <v>-2620714000</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21.95" customHeight="true">
      <c r="A39" s="10"/>
      <c r="B39" s="10"/>
      <c r="C39" s="10"/>
      <c r="D39" s="43"/>
      <c r="E39" s="43"/>
      <c r="F39" s="10"/>
      <c r="G39" s="48"/>
      <c r="H39" s="54"/>
      <c r="I39" s="55"/>
      <c r="J39" s="64" t="s">
        <v>55</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44"/>
      <c r="E40" s="44"/>
      <c r="F40" s="11"/>
      <c r="G40" s="49"/>
      <c r="H40" s="49"/>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2"/>
      <c r="B41" s="12"/>
      <c r="C41" s="12"/>
      <c r="D41" s="45"/>
      <c r="E41" s="45"/>
      <c r="F41" s="12"/>
      <c r="G41" s="50"/>
      <c r="H41" s="50"/>
      <c r="I41" s="12"/>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4.45" customHeight="true">
      <c r="A42" s="7" t="s">
        <v>36</v>
      </c>
      <c r="B42" s="25"/>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4.45" customHeight="true">
      <c r="A43" s="7" t="s">
        <v>37</v>
      </c>
      <c r="B43" s="26"/>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4.45" customHeight="true">
      <c r="A44" s="13" t="s">
        <v>38</v>
      </c>
      <c r="B44" s="27"/>
      <c r="C44" s="27"/>
      <c r="D44" s="27"/>
      <c r="E44" s="27"/>
      <c r="F44" s="27"/>
      <c r="G44" s="27"/>
      <c r="H44" s="27"/>
      <c r="I44" s="27"/>
      <c r="J44" s="27"/>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44:J44"/>
    <mergeCell ref="F5:I5"/>
    <mergeCell ref="J5:J6"/>
    <mergeCell ref="A7:B7"/>
    <mergeCell ref="A3:J3"/>
    <mergeCell ref="C5:E5"/>
    <mergeCell ref="A5:B6"/>
    <mergeCell ref="D4:G4"/>
  </mergeCells>
  <dataValidations count="53">
    <dataValidation type="decimal" errorStyle="warning" operator="equal" allowBlank="0" showInputMessage="1" showErrorMessage="1" errorTitle="" error="{2}" promptTitle="" prompt="" sqref="A9:A9">
      <formula1>"='桃園航空城股份有限公司$0_8_0$990160000101'"</formula1>
      <formula2>k-SmartTag-muti1</formula2>
    </dataValidation>
    <dataValidation type="decimal" errorStyle="warning" operator="equal" allowBlank="0" showInputMessage="1" showErrorMessage="1" errorTitle="" error="{2}" promptTitle="" prompt="" sqref="A10:A10">
      <formula1>"='桃園大眾捷運股份有限公司$0_9_0$990160000102'"</formula1>
      <formula2>k-SmartTag-muti1</formula2>
    </dataValidation>
    <dataValidation type="decimal" errorStyle="warning" operator="equal" allowBlank="0" showInputMessage="1" showErrorMessage="1" errorTitle="" error="{2}" promptTitle="" prompt="" sqref="A11:A11">
      <formula1>"='桃園果菜市場股份有限公司$0_10_0$990160000103'"</formula1>
      <formula2>k-SmartTag-muti1</formula2>
    </dataValidation>
    <dataValidation type="decimal" errorStyle="warning" operator="equal" allowBlank="0" showInputMessage="1" showErrorMessage="1" errorTitle="" error="{2}" promptTitle="" prompt="" sqref="A13:A13">
      <formula1>"='桃園市醫療作業基金$0_12_0$99016000020101'"</formula1>
      <formula2>k-SmartTag-muti1</formula2>
    </dataValidation>
    <dataValidation type="decimal" errorStyle="warning" operator="equal" allowBlank="0" showInputMessage="1" showErrorMessage="1" errorTitle="" error="{2}" promptTitle="" prompt="" sqref="A14:A14">
      <formula1>"='桃園市土地重劃基金$0_13_0$99016000020102'"</formula1>
      <formula2>k-SmartTag-muti1</formula2>
    </dataValidation>
    <dataValidation type="decimal" errorStyle="warning" operator="equal" allowBlank="0" showInputMessage="1" showErrorMessage="1" errorTitle="" error="{2}" promptTitle="" prompt="" sqref="A15:A15">
      <formula1>"='桃園市實施平均地權基金$0_14_0$99016000020103'"</formula1>
      <formula2>k-SmartTag-muti1</formula2>
    </dataValidation>
    <dataValidation type="decimal" errorStyle="warning" operator="equal" allowBlank="0" showInputMessage="1" showErrorMessage="1" errorTitle="" error="{2}" promptTitle="" prompt="" sqref="A16:A16">
      <formula1>"='桃園市都市更新基金$0_15_0$99016000020104'"</formula1>
      <formula2>k-SmartTag-muti1</formula2>
    </dataValidation>
    <dataValidation type="decimal" errorStyle="warning" operator="equal" allowBlank="0" showInputMessage="1" showErrorMessage="1" errorTitle="" error="{2}" promptTitle="" prompt="" sqref="A17:A17">
      <formula1>"='桃園市住宅基金$0_16_0$99016000020105'"</formula1>
      <formula2>k-SmartTag-muti1</formula2>
    </dataValidation>
    <dataValidation type="decimal" errorStyle="warning" operator="equal" allowBlank="0" showInputMessage="1" showErrorMessage="1" errorTitle="" error="{2}" promptTitle="" prompt="" sqref="A18:A18">
      <formula1>"='桃園市公教人員住宅貸款及急難貸款基金$0_17_0$99016000020106'"</formula1>
      <formula2>k-SmartTag-muti1</formula2>
    </dataValidation>
    <dataValidation type="decimal" errorStyle="warning" operator="equal" allowBlank="0" showInputMessage="1" showErrorMessage="1" errorTitle="" error="{2}" promptTitle="" prompt="" sqref="A19:A19">
      <formula1>"='桃園市產業園區開發管理基金$0_18_0$99016000020107'"</formula1>
      <formula2>k-SmartTag-muti1</formula2>
    </dataValidation>
    <dataValidation type="decimal" errorStyle="warning" operator="equal" allowBlank="0" showInputMessage="1" showErrorMessage="1" errorTitle="" error="{2}" promptTitle="" prompt="" sqref="A20:A20">
      <formula1>"='桃園市停車場作業基金$0_19_0$99016000020108'"</formula1>
      <formula2>k-SmartTag-muti1</formula2>
    </dataValidation>
    <dataValidation type="decimal" errorStyle="warning" operator="equal" allowBlank="0" showInputMessage="1" showErrorMessage="1" errorTitle="" error="{2}" promptTitle="" prompt="" sqref="A21:A21">
      <formula1>"='桃園市軌道建設發展基金$0_20_0$99016000020109'"</formula1>
      <formula2>k-SmartTag-muti1</formula2>
    </dataValidation>
    <dataValidation type="decimal" errorStyle="warning" operator="equal" allowBlank="0" showInputMessage="1" showErrorMessage="1" errorTitle="" error="{2}" promptTitle="" prompt="" sqref="A23:A23">
      <formula1>"='桃園市有線廣播電視事業發展基金$0_22_0$99016000020201'"</formula1>
      <formula2>k-SmartTag-muti1</formula2>
    </dataValidation>
    <dataValidation type="decimal" errorStyle="warning" operator="equal" allowBlank="0" showInputMessage="1" showErrorMessage="1" errorTitle="" error="{2}" promptTitle="" prompt="" sqref="A24:A24">
      <formula1>"='桃園市建築物無障礙設備與設施改善基金$0_23_0$99016000020202'"</formula1>
      <formula2>k-SmartTag-muti1</formula2>
    </dataValidation>
    <dataValidation type="decimal" errorStyle="warning" operator="equal" allowBlank="0" showInputMessage="1" showErrorMessage="1" errorTitle="" error="{2}" promptTitle="" prompt="" sqref="A25:A25">
      <formula1>"='桃園市道路基金$0_24_0$99016000020203'"</formula1>
      <formula2>k-SmartTag-muti1</formula2>
    </dataValidation>
    <dataValidation type="decimal" errorStyle="warning" operator="equal" allowBlank="0" showInputMessage="1" showErrorMessage="1" errorTitle="" error="{2}" promptTitle="" prompt="" sqref="A26:A26">
      <formula1>"='桃園市共同管道管理基金$0_25_0$99016000020204'"</formula1>
      <formula2>k-SmartTag-muti1</formula2>
    </dataValidation>
    <dataValidation type="decimal" errorStyle="warning" operator="equal" allowBlank="0" showInputMessage="1" showErrorMessage="1" errorTitle="" error="{2}" promptTitle="" prompt="" sqref="A27:A27">
      <formula1>"='桃園市公益彩券盈餘分配基金$0_26_0$99016000020205'"</formula1>
      <formula2>k-SmartTag-muti1</formula2>
    </dataValidation>
    <dataValidation type="decimal" errorStyle="warning" operator="equal" allowBlank="0" showInputMessage="1" showErrorMessage="1" errorTitle="" error="{2}" promptTitle="" prompt="" sqref="A28:A28">
      <formula1>"='桃園市身心障礙者就業基金$0_27_0$99016000020206'"</formula1>
      <formula2>k-SmartTag-muti1</formula2>
    </dataValidation>
    <dataValidation type="decimal" errorStyle="warning" operator="equal" allowBlank="0" showInputMessage="1" showErrorMessage="1" errorTitle="" error="{2}" promptTitle="" prompt="" sqref="A29:A29">
      <formula1>"='桃園市勞工權益基金_特別收入基金$0_28_0$99016000020207'"</formula1>
      <formula2>k-SmartTag-muti1</formula2>
    </dataValidation>
    <dataValidation type="decimal" errorStyle="warning" operator="equal" allowBlank="0" showInputMessage="1" showErrorMessage="1" errorTitle="" error="{2}" promptTitle="" prompt="" sqref="A30:A30">
      <formula1>"='桃園市農業發展基金$0_29_0$99016000020208'"</formula1>
      <formula2>k-SmartTag-muti1</formula2>
    </dataValidation>
    <dataValidation type="decimal" errorStyle="warning" operator="equal" allowBlank="0" showInputMessage="1" showErrorMessage="1" errorTitle="" error="{2}" promptTitle="" prompt="" sqref="A31:A31">
      <formula1>"='桃園市環境保護基金$0_30_0$99016000020209'"</formula1>
      <formula2>k-SmartTag-muti1</formula2>
    </dataValidation>
    <dataValidation type="decimal" errorStyle="warning" operator="equal" allowBlank="0" showInputMessage="1" showErrorMessage="1" errorTitle="" error="{2}" promptTitle="" prompt="" sqref="A32:A32">
      <formula1>"='桃園國際機場航空噪音防制費及回饋金基金$0_31_0$99016000020210'"</formula1>
      <formula2>k-SmartTag-muti1</formula2>
    </dataValidation>
    <dataValidation type="decimal" errorStyle="warning" operator="equal" allowBlank="0" showInputMessage="1" showErrorMessage="1" errorTitle="" error="{2}" promptTitle="" prompt="" sqref="A33:A33">
      <formula1>"='桃園市區域垃圾處理廠場回饋金基金$0_32_0$99016000020211'"</formula1>
      <formula2>k-SmartTag-muti1</formula2>
    </dataValidation>
    <dataValidation type="decimal" errorStyle="warning" operator="equal" allowBlank="0" showInputMessage="1" showErrorMessage="1" errorTitle="" error="{2}" promptTitle="" prompt="" sqref="A34:A34">
      <formula1>"='桃園市警察人員安全基金_特別收入基金$0_33_0$99016000020212'"</formula1>
      <formula2>k-SmartTag-muti1</formula2>
    </dataValidation>
    <dataValidation type="decimal" errorStyle="warning" operator="equal" allowBlank="0" showInputMessage="1" showErrorMessage="1" errorTitle="" error="{2}" promptTitle="" prompt="" sqref="A35:A35">
      <formula1>"='桃園市消防人員安全基金_特別收入基金$0_34_0$99016000020213'"</formula1>
      <formula2>k-SmartTag-muti1</formula2>
    </dataValidation>
    <dataValidation type="decimal" errorStyle="warning" operator="equal" allowBlank="0" showInputMessage="1" showErrorMessage="1" errorTitle="" error="{2}" promptTitle="" prompt="" sqref="A36:A36">
      <formula1>"='桃園市食品安全保護基金$0_35_0$99016000020214'"</formula1>
      <formula2>k-SmartTag-muti1</formula2>
    </dataValidation>
    <dataValidation type="decimal" errorStyle="warning" operator="equal" allowBlank="0" showInputMessage="1" showErrorMessage="1" errorTitle="" error="{2}" promptTitle="" prompt="" sqref="A37:A37">
      <formula1>"='桃園市水資源發展基金$0_36_0$99016000020220'"</formula1>
      <formula2>k-SmartTag-muti1</formula2>
    </dataValidation>
    <dataValidation type="decimal" errorStyle="warning" operator="equal" allowBlank="0" showInputMessage="1" showErrorMessage="1" errorTitle="" error="{2}" promptTitle="" prompt="" sqref="A38:A38">
      <formula1>"='桃園市地方教育發展基金$0_37_0$99016000020215'"</formula1>
      <formula2>k-SmartTag-muti1</formula2>
    </dataValidation>
    <dataValidation type="decimal" errorStyle="warning" operator="equal" allowBlank="0" showInputMessage="1" showErrorMessage="1" errorTitle="" error="{2}" promptTitle="" prompt="" sqref="C5:C5">
      <formula1>"='營業_業務_總收入依基金類別.基金來源分$0_4_2$2090101a004'"</formula1>
      <formula2>k-SmartTag-statCourseNo</formula2>
    </dataValidation>
    <dataValidation type="decimal" errorStyle="warning" operator="equal" allowBlank="0" showInputMessage="1" showErrorMessage="1" errorTitle="" error="{2}" promptTitle="" prompt="" sqref="D2:D2">
      <formula1>"='桃園市$0_1_3$010000068000'"</formula1>
      <formula2>k-SmartTag-place</formula2>
    </dataValidation>
    <dataValidation type="decimal" errorStyle="warning" operator="equal" allowBlank="0" showInputMessage="1" showErrorMessage="1" errorTitle="" error="{2}" promptTitle="" prompt="" sqref="D4:D4">
      <formula1>"='中華民國114年度$0_3_3$2025'"</formula1>
      <formula2>k-SmartTag-date</formula2>
    </dataValidation>
    <dataValidation type="decimal" errorStyle="warning" operator="equal" allowBlank="0" showInputMessage="1" showErrorMessage="1" errorTitle="" error="{2}" promptTitle="" prompt="" sqref="D6:D6">
      <formula1>"='營業_業務_收入$0_5_3$9904500001'"</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E6:E6">
      <formula1>"='營業_業務_外收入$0_5_4$9904500002'"</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F5:F5">
      <formula1>"='營業_業務_總支出依基金類別.基金用途分$0_4_5$2090101a005'"</formula1>
      <formula2>k-SmartTag-statCourseNo</formula2>
    </dataValidation>
    <dataValidation type="decimal" errorStyle="warning" operator="equal" allowBlank="0" showInputMessage="1" showErrorMessage="1" errorTitle="" error="{2}" promptTitle="" prompt="" sqref="G6:G6">
      <formula1>"='營業_業務_支出$0_5_6$9904600001'"</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H6:H6">
      <formula1>"='營業_業務_外支出$0_5_7$9904600002'"</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I6:I6">
      <formula1>"='所得稅費用$0_5_8$9904600003'"</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J5:J5">
      <formula1>"='盈_賸_餘或虧損_短絀_依基金類別分$0_4_9$2090101a006'"</formula1>
      <formula2>k-SmartTag-statCourseNo</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