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農路改善" sheetId="1" r:id="rId1"/>
  </sheets>
  <definedNames/>
  <calcPr fullCalcOnLoad="1"/>
</workbook>
</file>

<file path=xl/sharedStrings.xml><?xml version="1.0" encoding="utf-8"?>
<sst xmlns="http://schemas.openxmlformats.org/spreadsheetml/2006/main" count="201" uniqueCount="124">
  <si>
    <t>公  開  類</t>
  </si>
  <si>
    <t>年  度  報</t>
  </si>
  <si>
    <t>桃園市政府農路改善及維護工程(第一次修正表)</t>
  </si>
  <si>
    <t>工程名稱</t>
  </si>
  <si>
    <t xml:space="preserve"> 合       計</t>
  </si>
  <si>
    <t>112年度中壢區道路鋪面養護工程(乙區，開口契約)</t>
  </si>
  <si>
    <t>112年度大溪仁美.月眉.興和.瑞興.美華里等道路排水公設改善工(F工區-道路區塊修補-柳樹埤及瑞安路一段266巷路面維護)</t>
  </si>
  <si>
    <t>112年度新屋區轄內北區各里道路養護及坑洞破損修復工程（開口合約）</t>
  </si>
  <si>
    <t>112年度新屋區轄內南區各里道路養護及坑洞破損修復工程（開口合約）</t>
  </si>
  <si>
    <t>華陵里比該農路周邊環境改善工程</t>
  </si>
  <si>
    <t>喜龍取水口農路社區部落環境改善工程</t>
  </si>
  <si>
    <t>三光里尤安、復華、光華農路災害復建工程</t>
  </si>
  <si>
    <t>三光里一號地農路災害復建工程</t>
  </si>
  <si>
    <t>華陵里哈崖及中巴陵櫻木花道農路災害復建工程</t>
  </si>
  <si>
    <t>澤仁里霞雲坪往東眼山農路路基掏空災害復建工程</t>
  </si>
  <si>
    <t>111年復興區華陵里禱告山及中心農路支線水土保持及排水改善工程</t>
  </si>
  <si>
    <t>三光里復華農路災害復建工程(已解約)</t>
  </si>
  <si>
    <t>三光里復華及尤安農路災害復建工程</t>
  </si>
  <si>
    <t>高義里雪霧鬧往夫復山支線農路災害復建工程</t>
  </si>
  <si>
    <t>高義里里安水源頭農路災害復建工程</t>
  </si>
  <si>
    <t>五權里-中正東路三段227號旁道路</t>
  </si>
  <si>
    <t>五權里-合圳北路三段289巷</t>
  </si>
  <si>
    <t>五權里-五青路151巷恬水稅旁</t>
  </si>
  <si>
    <t>和平里-和(平南路至和廣一路)</t>
  </si>
  <si>
    <t>和平里-和廣一路(和東路至福德祠)</t>
  </si>
  <si>
    <t>圳頭里-後館三路62巷</t>
  </si>
  <si>
    <t>後厝里-後厝二路</t>
  </si>
  <si>
    <t>後厝里-眾聖路83巷</t>
  </si>
  <si>
    <t>後厝里-後厝路129巷</t>
  </si>
  <si>
    <t>後厝里-眾聖路151巷</t>
  </si>
  <si>
    <t>埔心里-中正東路一段163巷36弄18號旁</t>
  </si>
  <si>
    <t>埔心里-中正東路一段163巷36弄38號旁</t>
  </si>
  <si>
    <t>埔心里-中正東路一段163巷36弄42號旁</t>
  </si>
  <si>
    <t>和平里-平成路377巷</t>
  </si>
  <si>
    <t>五權里-五青路151巷</t>
  </si>
  <si>
    <t>五權里-五青路183巷1至143號</t>
  </si>
  <si>
    <t>五權里-五青路382巷</t>
  </si>
  <si>
    <t>橫峰里-中山南路二段22巷</t>
  </si>
  <si>
    <t>溪海里-溪海路53號至108號</t>
  </si>
  <si>
    <t>圳頭里-海管處</t>
  </si>
  <si>
    <t>溪海里-聖德北路662巷</t>
  </si>
  <si>
    <t>溪海里-溪海路105巷1號至51號</t>
  </si>
  <si>
    <t>溪海里-平成路151巷</t>
  </si>
  <si>
    <t>溪海里-溪海路869巷</t>
  </si>
  <si>
    <t>里心里-仁德路(和平西路至華興路)</t>
  </si>
  <si>
    <t>大園里-和平二街142巷(文化街)</t>
  </si>
  <si>
    <t>田心里-國際路一段189巷</t>
  </si>
  <si>
    <t>圳頭里-後館二路</t>
  </si>
  <si>
    <t>內海里-學府路25巷18弄</t>
  </si>
  <si>
    <t>圳頭里-濱海路二段712巷</t>
  </si>
  <si>
    <t>北港里-潮音北路400巷</t>
  </si>
  <si>
    <t>南港里-大觀路916巷</t>
  </si>
  <si>
    <t>圳頭里-後館一路旁國際路下方穿越道</t>
  </si>
  <si>
    <t>溪海里-聖德北路1370巷</t>
  </si>
  <si>
    <t>沙崙里-西濱路一段632巷</t>
  </si>
  <si>
    <t>後厝里-溪邊路546號</t>
  </si>
  <si>
    <t>田心里-中正西路39巷</t>
  </si>
  <si>
    <t>內海里-民族一街</t>
  </si>
  <si>
    <t>溪海里-崙后路699巷</t>
  </si>
  <si>
    <t>溪海里-崙后路699巷45弄</t>
  </si>
  <si>
    <t>溪海里-聖德北路651巷</t>
  </si>
  <si>
    <t>圳頭里-後館一路237巷</t>
  </si>
  <si>
    <t>圳頭里-後館一路</t>
  </si>
  <si>
    <t>圳頭里-後館路92巷</t>
  </si>
  <si>
    <t>沙崙里-中央路336巷</t>
  </si>
  <si>
    <t>三石里-三石里6鄰三塊石50號</t>
  </si>
  <si>
    <t>三石里-三石里5鄰三塊石45之2號</t>
  </si>
  <si>
    <t>112年度發電年度促協金(運轉中)-大潭及保生里道路設施改善工程</t>
  </si>
  <si>
    <t>112年度觀音區坑尾里坑尾一路道路改善工程</t>
  </si>
  <si>
    <t>112年觀音區觀音、三和等12里道路及排水改善工程</t>
  </si>
  <si>
    <t>112年觀音區草漯等12里道路及排水改善工程</t>
  </si>
  <si>
    <t>112年度發電年度促協金(運轉中)-觀音區道路改善工程</t>
  </si>
  <si>
    <t>112年度龍潭區道路挖掘養護、坑洞修補工程(開口合約)</t>
  </si>
  <si>
    <t>仁愛路三段560巷</t>
  </si>
  <si>
    <t>武聖街路面改善工程</t>
  </si>
  <si>
    <t>孔明路、孔明路281巷</t>
  </si>
  <si>
    <t>赤塗路740巷</t>
  </si>
  <si>
    <t>聯發街190巷</t>
  </si>
  <si>
    <t>海山路76巷</t>
  </si>
  <si>
    <t>後面坑農路</t>
  </si>
  <si>
    <t>冨上街</t>
  </si>
  <si>
    <t>新生路600巷75弄</t>
  </si>
  <si>
    <t>大新路1015巷</t>
  </si>
  <si>
    <t>龍安街二段735巷</t>
  </si>
  <si>
    <t>龍安街二段1340巷50弄</t>
  </si>
  <si>
    <t>蘆竹里富國路3段1203巷</t>
  </si>
  <si>
    <t>蘆宏路155巷38弄及40弄</t>
  </si>
  <si>
    <t>富國路二段755巷221弄</t>
  </si>
  <si>
    <t>南青路875巷</t>
  </si>
  <si>
    <t>宏昌街</t>
  </si>
  <si>
    <t xml:space="preserve"> 填表</t>
  </si>
  <si>
    <t>資料來源 : 根據本府年度內完工農路改善、維護等工程結算書，未完工者以發包金額或發包後實際需要工程費填報及鄉鎮(市)公所報送資料編製。</t>
  </si>
  <si>
    <t>填表說明：本表編製1式3份，1份送主計處，1份自存，1份送農業部農村發展及水土保持署。</t>
  </si>
  <si>
    <t>修正原因：依113年3月26日桃市龍工字第1130009198號函辦理，因龍潭區公所誤繕道路維護長度原為「460.09」，應為「0.46」，特此更正說明。</t>
  </si>
  <si>
    <t>年度終了後2月內填報</t>
  </si>
  <si>
    <t xml:space="preserve">      中華民國 112 年度</t>
  </si>
  <si>
    <t>地點</t>
  </si>
  <si>
    <t>(區別)</t>
  </si>
  <si>
    <t>中壢區</t>
  </si>
  <si>
    <t>大溪區</t>
  </si>
  <si>
    <t>新屋區</t>
  </si>
  <si>
    <t>復興區</t>
  </si>
  <si>
    <t>大園區</t>
  </si>
  <si>
    <t>觀音區</t>
  </si>
  <si>
    <t>龍潭區</t>
  </si>
  <si>
    <t>蘆竹區</t>
  </si>
  <si>
    <t>道路總長度(Km)</t>
  </si>
  <si>
    <t>改      善</t>
  </si>
  <si>
    <t>審核</t>
  </si>
  <si>
    <t>維       護</t>
  </si>
  <si>
    <t>總  工  程  費  (按  經  費  來  源  分)</t>
  </si>
  <si>
    <t>總       計</t>
  </si>
  <si>
    <t>業務主管人員</t>
  </si>
  <si>
    <t>主辦統計人員</t>
  </si>
  <si>
    <t>中      央</t>
  </si>
  <si>
    <t>編製機關</t>
  </si>
  <si>
    <t>表    號</t>
  </si>
  <si>
    <t>縣    (市)</t>
  </si>
  <si>
    <t xml:space="preserve"> 機關首長</t>
  </si>
  <si>
    <t>桃園市政府農業局</t>
  </si>
  <si>
    <t>單位：道路長度-公里</t>
  </si>
  <si>
    <t>總工程費-新台幣元</t>
  </si>
  <si>
    <t>其      他</t>
  </si>
  <si>
    <t>中華民國113年3月27日編製</t>
  </si>
</sst>
</file>

<file path=xl/styles.xml><?xml version="1.0" encoding="utf-8"?>
<styleSheet xmlns="http://schemas.openxmlformats.org/spreadsheetml/2006/main">
  <numFmts count="6">
    <numFmt numFmtId="197" formatCode="#,##0 ;(#,##0)"/>
    <numFmt numFmtId="198" formatCode="#,##0.00;(#,##0.00)"/>
    <numFmt numFmtId="199" formatCode="\ 0\ ;\-0\ ;\-00\ ;\ @\ "/>
    <numFmt numFmtId="200" formatCode="0.000"/>
    <numFmt numFmtId="201" formatCode="_-* #,##0_-;\-* #,##0_-;_-* &quot;-&quot;_-;_-@_-"/>
    <numFmt numFmtId="202" formatCode="0\ ;[Red]\(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u val="single"/>
      <sz val="12"/>
      <color rgb="FF000000"/>
      <name val="標楷體"/>
      <family val="2"/>
    </font>
    <font>
      <sz val="12"/>
      <color rgb="FFFF0000"/>
      <name val="標楷體"/>
      <family val="2"/>
    </font>
    <font>
      <sz val="8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/>
    <xf numFmtId="197" fontId="3" fillId="0" borderId="0" xfId="0" applyNumberFormat="1" applyFont="1" applyAlignment="1">
      <alignment horizontal="center" vertical="center"/>
    </xf>
    <xf numFmtId="197" fontId="2" fillId="0" borderId="0" xfId="0" applyNumberFormat="1" applyFont="1"/>
    <xf numFmtId="197" fontId="2" fillId="0" borderId="3" xfId="0" applyNumberFormat="1" applyFont="1" applyBorder="1"/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left" vertical="center" wrapText="1"/>
    </xf>
    <xf numFmtId="197" fontId="4" fillId="0" borderId="0" xfId="0" applyNumberFormat="1" applyFont="1"/>
    <xf numFmtId="198" fontId="2" fillId="0" borderId="0" xfId="0" applyNumberFormat="1" applyFont="1"/>
    <xf numFmtId="198" fontId="2" fillId="0" borderId="0" xfId="0" applyNumberFormat="1" applyFont="1" applyAlignment="1">
      <alignment horizontal="left"/>
    </xf>
    <xf numFmtId="197" fontId="2" fillId="0" borderId="4" xfId="0" applyNumberFormat="1" applyFont="1" applyBorder="1"/>
    <xf numFmtId="197" fontId="2" fillId="0" borderId="5" xfId="0" applyNumberFormat="1" applyFont="1" applyBorder="1" applyAlignment="1">
      <alignment horizontal="left"/>
    </xf>
    <xf numFmtId="197" fontId="2" fillId="0" borderId="3" xfId="0" applyNumberFormat="1" applyFont="1" applyBorder="1" applyAlignment="1">
      <alignment horizontal="center"/>
    </xf>
    <xf numFmtId="197" fontId="5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left"/>
    </xf>
    <xf numFmtId="200" fontId="2" fillId="0" borderId="1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left"/>
    </xf>
    <xf numFmtId="201" fontId="2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right" vertical="center" wrapText="1"/>
    </xf>
    <xf numFmtId="197" fontId="2" fillId="0" borderId="6" xfId="0" applyNumberFormat="1" applyFont="1" applyBorder="1"/>
    <xf numFmtId="197" fontId="2" fillId="0" borderId="7" xfId="0" applyNumberFormat="1" applyFont="1" applyBorder="1"/>
    <xf numFmtId="1" fontId="2" fillId="0" borderId="1" xfId="0" applyNumberFormat="1" applyFont="1" applyBorder="1" applyAlignment="1">
      <alignment vertical="center"/>
    </xf>
    <xf numFmtId="200" fontId="2" fillId="0" borderId="1" xfId="0" applyNumberFormat="1" applyFont="1" applyBorder="1" applyAlignment="1">
      <alignment vertical="center"/>
    </xf>
    <xf numFmtId="197" fontId="6" fillId="0" borderId="1" xfId="0" applyNumberFormat="1" applyFont="1" applyBorder="1" applyAlignment="1">
      <alignment vertical="center" wrapText="1"/>
    </xf>
    <xf numFmtId="198" fontId="2" fillId="0" borderId="1" xfId="0" applyNumberFormat="1" applyFont="1" applyBorder="1" applyAlignment="1">
      <alignment vertical="center" wrapText="1"/>
    </xf>
    <xf numFmtId="202" fontId="2" fillId="0" borderId="0" xfId="0" applyNumberFormat="1" applyFont="1"/>
    <xf numFmtId="201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 wrapText="1"/>
    </xf>
    <xf numFmtId="197" fontId="2" fillId="0" borderId="2" xfId="0" applyNumberFormat="1" applyFont="1" applyBorder="1" applyAlignment="1">
      <alignment vertical="top"/>
    </xf>
    <xf numFmtId="197" fontId="2" fillId="0" borderId="1" xfId="0" applyNumberFormat="1" applyFont="1" applyBorder="1" applyAlignment="1">
      <alignment horizontal="left"/>
    </xf>
    <xf numFmtId="197" fontId="2" fillId="0" borderId="1" xfId="0" applyNumberFormat="1" applyFont="1" applyBorder="1"/>
    <xf numFmtId="198" fontId="2" fillId="0" borderId="3" xfId="0" applyNumberFormat="1" applyFont="1" applyBorder="1"/>
    <xf numFmtId="201" fontId="2" fillId="0" borderId="1" xfId="0" applyNumberFormat="1" applyFont="1" applyBorder="1" applyAlignment="1">
      <alignment vertical="center" wrapText="1"/>
    </xf>
    <xf numFmtId="202" fontId="2" fillId="0" borderId="2" xfId="0" applyNumberFormat="1" applyFont="1" applyBorder="1" applyAlignment="1">
      <alignment vertical="top"/>
    </xf>
    <xf numFmtId="197" fontId="2" fillId="0" borderId="0" xfId="0" applyNumberFormat="1" applyFont="1" applyAlignment="1">
      <alignment vertical="top"/>
    </xf>
    <xf numFmtId="198" fontId="7" fillId="0" borderId="0" xfId="0" applyNumberFormat="1" applyFont="1"/>
    <xf numFmtId="197" fontId="2" fillId="0" borderId="3" xfId="0" applyNumberFormat="1" applyFont="1" applyBorder="1" applyAlignment="1">
      <alignment horizontal="left"/>
    </xf>
    <xf numFmtId="197" fontId="2" fillId="0" borderId="8" xfId="0" applyNumberFormat="1" applyFont="1" applyBorder="1"/>
    <xf numFmtId="197" fontId="2" fillId="0" borderId="9" xfId="0" applyNumberFormat="1" applyFont="1" applyBorder="1"/>
    <xf numFmtId="197" fontId="2" fillId="0" borderId="5" xfId="0" applyNumberFormat="1" applyFont="1" applyBorder="1"/>
    <xf numFmtId="202" fontId="2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9" sqref="G9"/>
    </sheetView>
  </sheetViews>
  <sheetFormatPr defaultColWidth="9.28125" defaultRowHeight="15"/>
  <cols>
    <col min="1" max="1" width="28.8515625" style="0" customWidth="1"/>
    <col min="2" max="2" width="23.28125" style="0" customWidth="1"/>
    <col min="3" max="8" width="28.140625" style="0" customWidth="1"/>
    <col min="9" max="9" width="2.140625" style="0" hidden="1" customWidth="1"/>
    <col min="10" max="10" width="17.140625" style="0" customWidth="1"/>
    <col min="11" max="11" width="15.140625" style="0" customWidth="1"/>
    <col min="12" max="50" width="22.140625" style="0" customWidth="1"/>
  </cols>
  <sheetData>
    <row r="1" spans="1:50" ht="15">
      <c r="A1" s="1" t="s">
        <v>0</v>
      </c>
      <c r="B1" s="12"/>
      <c r="C1" s="4"/>
      <c r="D1" s="4"/>
      <c r="E1" s="4"/>
      <c r="F1" s="22"/>
      <c r="G1" s="1" t="s">
        <v>115</v>
      </c>
      <c r="H1" s="32" t="s">
        <v>119</v>
      </c>
      <c r="I1" s="33"/>
      <c r="J1" s="1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8" customHeight="1">
      <c r="A2" s="1" t="s">
        <v>1</v>
      </c>
      <c r="B2" s="13" t="s">
        <v>94</v>
      </c>
      <c r="C2" s="5"/>
      <c r="D2" s="5"/>
      <c r="E2" s="5"/>
      <c r="F2" s="23"/>
      <c r="G2" s="1" t="s">
        <v>116</v>
      </c>
      <c r="H2" s="33">
        <v>120198.416666667</v>
      </c>
      <c r="I2" s="33"/>
      <c r="J2" s="1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5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8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5">
      <c r="A5" s="4"/>
      <c r="B5" s="4"/>
      <c r="C5" s="4"/>
      <c r="D5" s="4"/>
      <c r="E5" s="4"/>
      <c r="F5" s="4"/>
      <c r="G5" s="4"/>
      <c r="H5" s="4" t="s">
        <v>120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7.25" customHeight="1">
      <c r="A6" s="5"/>
      <c r="B6" s="14" t="s">
        <v>95</v>
      </c>
      <c r="C6" s="14"/>
      <c r="D6" s="14"/>
      <c r="E6" s="14"/>
      <c r="F6" s="14"/>
      <c r="G6" s="14"/>
      <c r="H6" s="34" t="s">
        <v>121</v>
      </c>
      <c r="I6" s="3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24" customHeight="1">
      <c r="A7" s="6" t="s">
        <v>3</v>
      </c>
      <c r="B7" s="6" t="s">
        <v>96</v>
      </c>
      <c r="C7" s="6" t="s">
        <v>106</v>
      </c>
      <c r="D7" s="6"/>
      <c r="E7" s="6" t="s">
        <v>110</v>
      </c>
      <c r="F7" s="6"/>
      <c r="G7" s="6"/>
      <c r="H7" s="6"/>
      <c r="I7" s="4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29.25" customHeight="1">
      <c r="A8" s="7"/>
      <c r="B8" s="15" t="s">
        <v>97</v>
      </c>
      <c r="C8" s="6" t="s">
        <v>107</v>
      </c>
      <c r="D8" s="6" t="s">
        <v>109</v>
      </c>
      <c r="E8" s="6" t="s">
        <v>111</v>
      </c>
      <c r="F8" s="6" t="s">
        <v>114</v>
      </c>
      <c r="G8" s="6" t="s">
        <v>117</v>
      </c>
      <c r="H8" s="6" t="s">
        <v>122</v>
      </c>
      <c r="I8" s="4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6.35" customHeight="1">
      <c r="A9" s="6" t="s">
        <v>4</v>
      </c>
      <c r="B9" s="6"/>
      <c r="C9" s="18">
        <f>SUM($C$10:$C$94)</f>
        <v>55.3215</v>
      </c>
      <c r="D9" s="18">
        <f>SUM($D$10:$D$94)</f>
        <v>33.55</v>
      </c>
      <c r="E9" s="20">
        <f>SUM($E$10:$E$94)</f>
        <v>229287453.92</v>
      </c>
      <c r="F9" s="24">
        <f>SUM($F$10:$F$94)</f>
        <v>0</v>
      </c>
      <c r="G9" s="29">
        <f>SUM($G$10:$G$94)</f>
        <v>132970209.92</v>
      </c>
      <c r="H9" s="35">
        <f>SUM($H$10:$H$94)</f>
        <v>81610162</v>
      </c>
      <c r="I9" s="4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35.1" customHeight="1">
      <c r="A10" s="8" t="s">
        <v>5</v>
      </c>
      <c r="B10" s="6" t="s">
        <v>98</v>
      </c>
      <c r="C10" s="18">
        <v>8.51</v>
      </c>
      <c r="D10" s="18"/>
      <c r="E10" s="21">
        <v>14707082</v>
      </c>
      <c r="F10" s="18"/>
      <c r="G10" s="30"/>
      <c r="H10" s="27"/>
      <c r="I10" s="4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83.25" customHeight="1">
      <c r="A11" s="8" t="s">
        <v>6</v>
      </c>
      <c r="B11" s="6" t="s">
        <v>99</v>
      </c>
      <c r="C11" s="18"/>
      <c r="D11" s="18">
        <v>0.836</v>
      </c>
      <c r="E11" s="21">
        <v>2089008</v>
      </c>
      <c r="F11" s="25"/>
      <c r="G11" s="30">
        <v>2089008</v>
      </c>
      <c r="H11" s="30"/>
      <c r="I11" s="1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60" customHeight="1">
      <c r="A12" s="8" t="s">
        <v>7</v>
      </c>
      <c r="B12" s="6" t="s">
        <v>100</v>
      </c>
      <c r="C12" s="18"/>
      <c r="D12" s="18">
        <v>19.02</v>
      </c>
      <c r="E12" s="21">
        <v>40860441</v>
      </c>
      <c r="F12" s="26"/>
      <c r="G12" s="30"/>
      <c r="H12" s="30">
        <v>40860441</v>
      </c>
      <c r="I12" s="1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48" customHeight="1">
      <c r="A13" s="8" t="s">
        <v>8</v>
      </c>
      <c r="B13" s="6" t="s">
        <v>100</v>
      </c>
      <c r="C13" s="18"/>
      <c r="D13" s="18">
        <v>13.234</v>
      </c>
      <c r="E13" s="21">
        <v>29594000</v>
      </c>
      <c r="F13" s="26"/>
      <c r="G13" s="30"/>
      <c r="H13" s="30">
        <v>29594000</v>
      </c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35.1" customHeight="1">
      <c r="A14" s="8" t="s">
        <v>9</v>
      </c>
      <c r="B14" s="6" t="s">
        <v>101</v>
      </c>
      <c r="C14" s="18">
        <v>0.206</v>
      </c>
      <c r="D14" s="18"/>
      <c r="E14" s="21">
        <v>1240000</v>
      </c>
      <c r="F14" s="26"/>
      <c r="G14" s="30">
        <f>E14</f>
        <v>1240000</v>
      </c>
      <c r="H14" s="30"/>
      <c r="I14" s="1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35.1" customHeight="1">
      <c r="A15" s="8" t="s">
        <v>10</v>
      </c>
      <c r="B15" s="6" t="s">
        <v>101</v>
      </c>
      <c r="C15" s="18">
        <v>0.19</v>
      </c>
      <c r="D15" s="18"/>
      <c r="E15" s="21">
        <v>1140000</v>
      </c>
      <c r="F15" s="26"/>
      <c r="G15" s="30">
        <f>E15</f>
        <v>1140000</v>
      </c>
      <c r="H15" s="30"/>
      <c r="I15" s="1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35.1" customHeight="1">
      <c r="A16" s="8" t="s">
        <v>11</v>
      </c>
      <c r="B16" s="6" t="s">
        <v>101</v>
      </c>
      <c r="C16" s="18">
        <v>0.716</v>
      </c>
      <c r="D16" s="18"/>
      <c r="E16" s="21">
        <v>4300000</v>
      </c>
      <c r="F16" s="26"/>
      <c r="G16" s="30">
        <f>E16</f>
        <v>4300000</v>
      </c>
      <c r="H16" s="30"/>
      <c r="I16" s="1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35.1" customHeight="1">
      <c r="A17" s="8" t="s">
        <v>12</v>
      </c>
      <c r="B17" s="6" t="s">
        <v>101</v>
      </c>
      <c r="C17" s="18">
        <v>0.93</v>
      </c>
      <c r="D17" s="18"/>
      <c r="E17" s="21">
        <v>5580000</v>
      </c>
      <c r="F17" s="26"/>
      <c r="G17" s="30">
        <f>E17</f>
        <v>5580000</v>
      </c>
      <c r="H17" s="30"/>
      <c r="I17" s="1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35.1" customHeight="1">
      <c r="A18" s="8" t="s">
        <v>13</v>
      </c>
      <c r="B18" s="6" t="s">
        <v>101</v>
      </c>
      <c r="C18" s="18">
        <v>0.51</v>
      </c>
      <c r="D18" s="18"/>
      <c r="E18" s="21">
        <v>3050000</v>
      </c>
      <c r="F18" s="26"/>
      <c r="G18" s="30">
        <f>E18</f>
        <v>3050000</v>
      </c>
      <c r="H18" s="30"/>
      <c r="I18" s="1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35.1" customHeight="1">
      <c r="A19" s="8" t="s">
        <v>14</v>
      </c>
      <c r="B19" s="6" t="s">
        <v>101</v>
      </c>
      <c r="C19" s="18">
        <v>0.665</v>
      </c>
      <c r="D19" s="18"/>
      <c r="E19" s="21">
        <v>3990000</v>
      </c>
      <c r="F19" s="26"/>
      <c r="G19" s="30">
        <f>E19</f>
        <v>3990000</v>
      </c>
      <c r="H19" s="30"/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48" customHeight="1">
      <c r="A20" s="8" t="s">
        <v>15</v>
      </c>
      <c r="B20" s="6" t="s">
        <v>101</v>
      </c>
      <c r="C20" s="18">
        <v>0.375</v>
      </c>
      <c r="D20" s="18"/>
      <c r="E20" s="21">
        <v>2250000</v>
      </c>
      <c r="F20" s="26"/>
      <c r="G20" s="30">
        <f>E20</f>
        <v>2250000</v>
      </c>
      <c r="H20" s="30"/>
      <c r="I20" s="1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35.1" customHeight="1">
      <c r="A21" s="8" t="s">
        <v>16</v>
      </c>
      <c r="B21" s="6" t="s">
        <v>101</v>
      </c>
      <c r="C21" s="18">
        <v>0.716</v>
      </c>
      <c r="D21" s="18"/>
      <c r="E21" s="21">
        <v>4300000</v>
      </c>
      <c r="F21" s="26"/>
      <c r="G21" s="30">
        <f>E21</f>
        <v>4300000</v>
      </c>
      <c r="H21" s="30"/>
      <c r="I21" s="1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35.1" customHeight="1">
      <c r="A22" s="8" t="s">
        <v>17</v>
      </c>
      <c r="B22" s="6" t="s">
        <v>101</v>
      </c>
      <c r="C22" s="18">
        <v>0.516</v>
      </c>
      <c r="D22" s="18"/>
      <c r="E22" s="21">
        <v>3100000</v>
      </c>
      <c r="F22" s="26"/>
      <c r="G22" s="30">
        <f>E22</f>
        <v>3100000</v>
      </c>
      <c r="H22" s="30"/>
      <c r="I22" s="1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35.1" customHeight="1">
      <c r="A23" s="8" t="s">
        <v>18</v>
      </c>
      <c r="B23" s="6" t="s">
        <v>101</v>
      </c>
      <c r="C23" s="18">
        <v>0.556</v>
      </c>
      <c r="D23" s="18"/>
      <c r="E23" s="21">
        <v>3349000</v>
      </c>
      <c r="F23" s="26"/>
      <c r="G23" s="30">
        <f>E23</f>
        <v>3349000</v>
      </c>
      <c r="H23" s="30"/>
      <c r="I23" s="1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35.1" customHeight="1">
      <c r="A24" s="8" t="s">
        <v>19</v>
      </c>
      <c r="B24" s="6" t="s">
        <v>101</v>
      </c>
      <c r="C24" s="18">
        <v>0.438</v>
      </c>
      <c r="D24" s="18"/>
      <c r="E24" s="21">
        <v>2630000</v>
      </c>
      <c r="F24" s="26"/>
      <c r="G24" s="30">
        <f>E24</f>
        <v>2630000</v>
      </c>
      <c r="H24" s="30"/>
      <c r="I24" s="1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35.1" customHeight="1">
      <c r="A25" s="8" t="s">
        <v>20</v>
      </c>
      <c r="B25" s="6" t="s">
        <v>102</v>
      </c>
      <c r="C25" s="18">
        <v>0.116</v>
      </c>
      <c r="D25" s="18"/>
      <c r="E25" s="21">
        <v>175737.6</v>
      </c>
      <c r="F25" s="26"/>
      <c r="G25" s="30">
        <v>175737.6</v>
      </c>
      <c r="H25" s="30"/>
      <c r="I25" s="1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35.1" customHeight="1">
      <c r="A26" s="8" t="s">
        <v>21</v>
      </c>
      <c r="B26" s="6" t="s">
        <v>102</v>
      </c>
      <c r="C26" s="18">
        <v>0.414</v>
      </c>
      <c r="D26" s="18"/>
      <c r="E26" s="21">
        <v>878611.16</v>
      </c>
      <c r="F26" s="26"/>
      <c r="G26" s="30">
        <v>878611.16</v>
      </c>
      <c r="H26" s="30"/>
      <c r="I26" s="1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35.1" customHeight="1">
      <c r="A27" s="8" t="s">
        <v>22</v>
      </c>
      <c r="B27" s="6" t="s">
        <v>102</v>
      </c>
      <c r="C27" s="18">
        <v>0.038</v>
      </c>
      <c r="D27" s="18"/>
      <c r="E27" s="21">
        <v>106436.96</v>
      </c>
      <c r="F27" s="26"/>
      <c r="G27" s="30">
        <v>106436.96</v>
      </c>
      <c r="H27" s="30"/>
      <c r="I27" s="1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35.1" customHeight="1">
      <c r="A28" s="8" t="s">
        <v>23</v>
      </c>
      <c r="B28" s="6" t="s">
        <v>102</v>
      </c>
      <c r="C28" s="18">
        <v>1.004</v>
      </c>
      <c r="D28" s="18"/>
      <c r="E28" s="21">
        <v>2745212.96</v>
      </c>
      <c r="F28" s="26"/>
      <c r="G28" s="30">
        <v>2745212.96</v>
      </c>
      <c r="H28" s="30"/>
      <c r="I28" s="1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35.1" customHeight="1">
      <c r="A29" s="8" t="s">
        <v>24</v>
      </c>
      <c r="B29" s="6" t="s">
        <v>102</v>
      </c>
      <c r="C29" s="18">
        <v>0.33</v>
      </c>
      <c r="D29" s="18"/>
      <c r="E29" s="21">
        <v>747011.36</v>
      </c>
      <c r="F29" s="26"/>
      <c r="G29" s="30">
        <v>747011.36</v>
      </c>
      <c r="H29" s="30"/>
      <c r="I29" s="1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35.1" customHeight="1">
      <c r="A30" s="8" t="s">
        <v>25</v>
      </c>
      <c r="B30" s="6" t="s">
        <v>102</v>
      </c>
      <c r="C30" s="18">
        <v>0.035</v>
      </c>
      <c r="D30" s="18"/>
      <c r="E30" s="21">
        <v>73359.6</v>
      </c>
      <c r="F30" s="26"/>
      <c r="G30" s="30">
        <v>73359.6</v>
      </c>
      <c r="H30" s="30"/>
      <c r="I30" s="1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35.1" customHeight="1">
      <c r="A31" s="8" t="s">
        <v>26</v>
      </c>
      <c r="B31" s="6" t="s">
        <v>102</v>
      </c>
      <c r="C31" s="18">
        <v>0.666</v>
      </c>
      <c r="D31" s="18"/>
      <c r="E31" s="21">
        <v>1794616.28</v>
      </c>
      <c r="F31" s="26"/>
      <c r="G31" s="30">
        <v>1794616.28</v>
      </c>
      <c r="H31" s="30"/>
      <c r="I31" s="1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35.1" customHeight="1">
      <c r="A32" s="8" t="s">
        <v>27</v>
      </c>
      <c r="B32" s="6" t="s">
        <v>102</v>
      </c>
      <c r="C32" s="18">
        <v>0.045</v>
      </c>
      <c r="D32" s="18"/>
      <c r="E32" s="21">
        <v>82386.04</v>
      </c>
      <c r="F32" s="26"/>
      <c r="G32" s="30">
        <v>82386.04</v>
      </c>
      <c r="H32" s="30"/>
      <c r="I32" s="1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35.1" customHeight="1">
      <c r="A33" s="8" t="s">
        <v>28</v>
      </c>
      <c r="B33" s="6" t="s">
        <v>102</v>
      </c>
      <c r="C33" s="18">
        <v>0.124</v>
      </c>
      <c r="D33" s="18"/>
      <c r="E33" s="21">
        <v>242140.92</v>
      </c>
      <c r="F33" s="26"/>
      <c r="G33" s="30">
        <v>242140.92</v>
      </c>
      <c r="H33" s="30"/>
      <c r="I33" s="1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35.1" customHeight="1">
      <c r="A34" s="8" t="s">
        <v>29</v>
      </c>
      <c r="B34" s="6" t="s">
        <v>102</v>
      </c>
      <c r="C34" s="18">
        <v>0.113</v>
      </c>
      <c r="D34" s="18"/>
      <c r="E34" s="21">
        <v>228635.16</v>
      </c>
      <c r="F34" s="26"/>
      <c r="G34" s="30">
        <v>228635.16</v>
      </c>
      <c r="H34" s="30"/>
      <c r="I34" s="1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35.1" customHeight="1">
      <c r="A35" s="8" t="s">
        <v>30</v>
      </c>
      <c r="B35" s="6" t="s">
        <v>102</v>
      </c>
      <c r="C35" s="18">
        <v>0.101</v>
      </c>
      <c r="D35" s="18"/>
      <c r="E35" s="21">
        <v>118229.64</v>
      </c>
      <c r="F35" s="26"/>
      <c r="G35" s="30">
        <v>118229.64</v>
      </c>
      <c r="H35" s="30"/>
      <c r="I35" s="1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35.1" customHeight="1">
      <c r="A36" s="8" t="s">
        <v>31</v>
      </c>
      <c r="B36" s="6" t="s">
        <v>102</v>
      </c>
      <c r="C36" s="18">
        <v>0.102</v>
      </c>
      <c r="D36" s="18"/>
      <c r="E36" s="21">
        <v>117655.6</v>
      </c>
      <c r="F36" s="26"/>
      <c r="G36" s="30">
        <v>117655.6</v>
      </c>
      <c r="H36" s="30"/>
      <c r="I36" s="1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35.1" customHeight="1">
      <c r="A37" s="8" t="s">
        <v>32</v>
      </c>
      <c r="B37" s="6" t="s">
        <v>102</v>
      </c>
      <c r="C37" s="18">
        <v>0.061</v>
      </c>
      <c r="D37" s="18"/>
      <c r="E37" s="21">
        <v>64789.68</v>
      </c>
      <c r="F37" s="26"/>
      <c r="G37" s="30">
        <v>64789.68</v>
      </c>
      <c r="H37" s="30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35.1" customHeight="1">
      <c r="A38" s="8" t="s">
        <v>33</v>
      </c>
      <c r="B38" s="6" t="s">
        <v>102</v>
      </c>
      <c r="C38" s="18">
        <v>0.088</v>
      </c>
      <c r="D38" s="18"/>
      <c r="E38" s="21">
        <v>133398.76</v>
      </c>
      <c r="F38" s="26"/>
      <c r="G38" s="30">
        <v>133398.76</v>
      </c>
      <c r="H38" s="30"/>
      <c r="I38" s="1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35.1" customHeight="1">
      <c r="A39" s="8" t="s">
        <v>34</v>
      </c>
      <c r="B39" s="6" t="s">
        <v>102</v>
      </c>
      <c r="C39" s="18">
        <v>0.577</v>
      </c>
      <c r="D39" s="18"/>
      <c r="E39" s="21">
        <v>1251447.88</v>
      </c>
      <c r="F39" s="26"/>
      <c r="G39" s="30">
        <v>1251447.88</v>
      </c>
      <c r="H39" s="30"/>
      <c r="I39" s="12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35.1" customHeight="1">
      <c r="A40" s="8" t="s">
        <v>35</v>
      </c>
      <c r="B40" s="6" t="s">
        <v>102</v>
      </c>
      <c r="C40" s="18">
        <v>0.431</v>
      </c>
      <c r="D40" s="18"/>
      <c r="E40" s="21">
        <v>1067515.52</v>
      </c>
      <c r="F40" s="26"/>
      <c r="G40" s="30">
        <v>1067515.52</v>
      </c>
      <c r="H40" s="30"/>
      <c r="I40" s="1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35.1" customHeight="1">
      <c r="A41" s="8" t="s">
        <v>36</v>
      </c>
      <c r="B41" s="6" t="s">
        <v>102</v>
      </c>
      <c r="C41" s="18">
        <v>0.639</v>
      </c>
      <c r="D41" s="18"/>
      <c r="E41" s="21">
        <v>1583631.72</v>
      </c>
      <c r="F41" s="26"/>
      <c r="G41" s="30">
        <v>1583631.72</v>
      </c>
      <c r="H41" s="30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35.1" customHeight="1">
      <c r="A42" s="8" t="s">
        <v>37</v>
      </c>
      <c r="B42" s="6" t="s">
        <v>102</v>
      </c>
      <c r="C42" s="18">
        <v>0.087</v>
      </c>
      <c r="D42" s="18"/>
      <c r="E42" s="21">
        <v>276895.2</v>
      </c>
      <c r="F42" s="26"/>
      <c r="G42" s="30">
        <v>276895.2</v>
      </c>
      <c r="H42" s="30"/>
      <c r="I42" s="1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35.1" customHeight="1">
      <c r="A43" s="8" t="s">
        <v>38</v>
      </c>
      <c r="B43" s="6" t="s">
        <v>102</v>
      </c>
      <c r="C43" s="18">
        <v>0.206</v>
      </c>
      <c r="D43" s="18"/>
      <c r="E43" s="21">
        <v>488919.36</v>
      </c>
      <c r="F43" s="26"/>
      <c r="G43" s="30">
        <v>488919.36</v>
      </c>
      <c r="H43" s="30"/>
      <c r="I43" s="12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35.1" customHeight="1">
      <c r="A44" s="8" t="s">
        <v>39</v>
      </c>
      <c r="B44" s="6" t="s">
        <v>102</v>
      </c>
      <c r="C44" s="18">
        <v>0.085</v>
      </c>
      <c r="D44" s="18"/>
      <c r="E44" s="21">
        <v>210270.4</v>
      </c>
      <c r="F44" s="26"/>
      <c r="G44" s="30">
        <v>210270.4</v>
      </c>
      <c r="H44" s="30"/>
      <c r="I44" s="1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35.1" customHeight="1">
      <c r="A45" s="8" t="s">
        <v>40</v>
      </c>
      <c r="B45" s="6" t="s">
        <v>102</v>
      </c>
      <c r="C45" s="18">
        <v>0.108</v>
      </c>
      <c r="D45" s="18"/>
      <c r="E45" s="21">
        <v>178937.76</v>
      </c>
      <c r="F45" s="26"/>
      <c r="G45" s="30">
        <v>178937.76</v>
      </c>
      <c r="H45" s="30"/>
      <c r="I45" s="1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ht="35.1" customHeight="1">
      <c r="A46" s="8" t="s">
        <v>41</v>
      </c>
      <c r="B46" s="6" t="s">
        <v>102</v>
      </c>
      <c r="C46" s="18">
        <v>0.167</v>
      </c>
      <c r="D46" s="18"/>
      <c r="E46" s="21">
        <v>410569.68</v>
      </c>
      <c r="F46" s="26"/>
      <c r="G46" s="30">
        <v>410569.68</v>
      </c>
      <c r="H46" s="30"/>
      <c r="I46" s="1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35.1" customHeight="1">
      <c r="A47" s="8" t="s">
        <v>42</v>
      </c>
      <c r="B47" s="6" t="s">
        <v>102</v>
      </c>
      <c r="C47" s="18">
        <v>0.314</v>
      </c>
      <c r="D47" s="18"/>
      <c r="E47" s="21">
        <v>692351</v>
      </c>
      <c r="F47" s="26"/>
      <c r="G47" s="30">
        <v>692351</v>
      </c>
      <c r="H47" s="30"/>
      <c r="I47" s="1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ht="35.1" customHeight="1">
      <c r="A48" s="8" t="s">
        <v>43</v>
      </c>
      <c r="B48" s="6" t="s">
        <v>102</v>
      </c>
      <c r="C48" s="18">
        <v>0.079</v>
      </c>
      <c r="D48" s="18"/>
      <c r="E48" s="21">
        <v>127988.32</v>
      </c>
      <c r="F48" s="26"/>
      <c r="G48" s="30">
        <v>127988.32</v>
      </c>
      <c r="H48" s="30"/>
      <c r="I48" s="1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35.1" customHeight="1">
      <c r="A49" s="8" t="s">
        <v>44</v>
      </c>
      <c r="B49" s="6" t="s">
        <v>102</v>
      </c>
      <c r="C49" s="18">
        <v>0.457</v>
      </c>
      <c r="D49" s="18"/>
      <c r="E49" s="21">
        <v>2256189.64</v>
      </c>
      <c r="F49" s="26"/>
      <c r="G49" s="30">
        <v>2256189.64</v>
      </c>
      <c r="H49" s="30"/>
      <c r="I49" s="1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35.1" customHeight="1">
      <c r="A50" s="8" t="s">
        <v>45</v>
      </c>
      <c r="B50" s="6" t="s">
        <v>102</v>
      </c>
      <c r="C50" s="18">
        <v>0.041</v>
      </c>
      <c r="D50" s="18"/>
      <c r="E50" s="21">
        <v>86964.8</v>
      </c>
      <c r="F50" s="26"/>
      <c r="G50" s="30">
        <v>86964.8</v>
      </c>
      <c r="H50" s="30"/>
      <c r="I50" s="1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35.1" customHeight="1">
      <c r="A51" s="8" t="s">
        <v>46</v>
      </c>
      <c r="B51" s="6" t="s">
        <v>102</v>
      </c>
      <c r="C51" s="18">
        <v>0.055</v>
      </c>
      <c r="D51" s="18"/>
      <c r="E51" s="21">
        <v>200877.84</v>
      </c>
      <c r="F51" s="26"/>
      <c r="G51" s="30">
        <v>200877.84</v>
      </c>
      <c r="H51" s="30"/>
      <c r="I51" s="12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ht="35.1" customHeight="1">
      <c r="A52" s="8" t="s">
        <v>47</v>
      </c>
      <c r="B52" s="6" t="s">
        <v>102</v>
      </c>
      <c r="C52" s="18">
        <v>0.216</v>
      </c>
      <c r="D52" s="18"/>
      <c r="E52" s="21">
        <v>455661.2</v>
      </c>
      <c r="F52" s="26"/>
      <c r="G52" s="30">
        <v>455661.2</v>
      </c>
      <c r="H52" s="30"/>
      <c r="I52" s="1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35.1" customHeight="1">
      <c r="A53" s="8" t="s">
        <v>48</v>
      </c>
      <c r="B53" s="6" t="s">
        <v>102</v>
      </c>
      <c r="C53" s="18">
        <v>0.064</v>
      </c>
      <c r="D53" s="18"/>
      <c r="E53" s="21">
        <v>101587</v>
      </c>
      <c r="F53" s="26"/>
      <c r="G53" s="30">
        <v>101587</v>
      </c>
      <c r="H53" s="30"/>
      <c r="I53" s="1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35.1" customHeight="1">
      <c r="A54" s="8" t="s">
        <v>49</v>
      </c>
      <c r="B54" s="6" t="s">
        <v>102</v>
      </c>
      <c r="C54" s="18">
        <v>0.089</v>
      </c>
      <c r="D54" s="18"/>
      <c r="E54" s="21">
        <v>136607.96</v>
      </c>
      <c r="F54" s="26"/>
      <c r="G54" s="30">
        <v>136607.96</v>
      </c>
      <c r="H54" s="30"/>
      <c r="I54" s="1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35.1" customHeight="1">
      <c r="A55" s="8" t="s">
        <v>50</v>
      </c>
      <c r="B55" s="6" t="s">
        <v>102</v>
      </c>
      <c r="C55" s="18">
        <v>0.091</v>
      </c>
      <c r="D55" s="18"/>
      <c r="E55" s="21">
        <v>117429.6</v>
      </c>
      <c r="F55" s="26"/>
      <c r="G55" s="30">
        <v>117429.6</v>
      </c>
      <c r="H55" s="30"/>
      <c r="I55" s="1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ht="35.1" customHeight="1">
      <c r="A56" s="8" t="s">
        <v>51</v>
      </c>
      <c r="B56" s="6" t="s">
        <v>102</v>
      </c>
      <c r="C56" s="18">
        <v>0.041</v>
      </c>
      <c r="D56" s="18"/>
      <c r="E56" s="21">
        <v>85721.8</v>
      </c>
      <c r="F56" s="26"/>
      <c r="G56" s="30">
        <v>85721.8</v>
      </c>
      <c r="H56" s="30"/>
      <c r="I56" s="1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35.1" customHeight="1">
      <c r="A57" s="8" t="s">
        <v>52</v>
      </c>
      <c r="B57" s="6" t="s">
        <v>102</v>
      </c>
      <c r="C57" s="18">
        <v>0.216</v>
      </c>
      <c r="D57" s="18"/>
      <c r="E57" s="21">
        <v>209863.6</v>
      </c>
      <c r="F57" s="26"/>
      <c r="G57" s="30">
        <v>209863.6</v>
      </c>
      <c r="H57" s="30"/>
      <c r="I57" s="12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35.1" customHeight="1">
      <c r="A58" s="8" t="s">
        <v>53</v>
      </c>
      <c r="B58" s="6" t="s">
        <v>102</v>
      </c>
      <c r="C58" s="18">
        <v>0.224</v>
      </c>
      <c r="D58" s="18"/>
      <c r="E58" s="21">
        <v>440080.76</v>
      </c>
      <c r="F58" s="26"/>
      <c r="G58" s="30">
        <v>440080.76</v>
      </c>
      <c r="H58" s="30"/>
      <c r="I58" s="1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35.1" customHeight="1">
      <c r="A59" s="8" t="s">
        <v>54</v>
      </c>
      <c r="B59" s="6" t="s">
        <v>102</v>
      </c>
      <c r="C59" s="18">
        <v>0.06</v>
      </c>
      <c r="D59" s="18"/>
      <c r="E59" s="21">
        <v>164012.72</v>
      </c>
      <c r="F59" s="26"/>
      <c r="G59" s="30">
        <v>164012.72</v>
      </c>
      <c r="H59" s="30"/>
      <c r="I59" s="12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35.1" customHeight="1">
      <c r="A60" s="8" t="s">
        <v>55</v>
      </c>
      <c r="B60" s="6" t="s">
        <v>102</v>
      </c>
      <c r="C60" s="18">
        <v>0.005</v>
      </c>
      <c r="D60" s="18"/>
      <c r="E60" s="21">
        <v>10396</v>
      </c>
      <c r="F60" s="26"/>
      <c r="G60" s="30">
        <v>10396</v>
      </c>
      <c r="H60" s="30"/>
      <c r="I60" s="12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35.1" customHeight="1">
      <c r="A61" s="8" t="s">
        <v>56</v>
      </c>
      <c r="B61" s="6" t="s">
        <v>102</v>
      </c>
      <c r="C61" s="18">
        <v>0.079</v>
      </c>
      <c r="D61" s="18"/>
      <c r="E61" s="21">
        <v>149462.84</v>
      </c>
      <c r="F61" s="26"/>
      <c r="G61" s="30">
        <v>149462.84</v>
      </c>
      <c r="H61" s="30"/>
      <c r="I61" s="12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35.1" customHeight="1">
      <c r="A62" s="8" t="s">
        <v>57</v>
      </c>
      <c r="B62" s="6" t="s">
        <v>102</v>
      </c>
      <c r="C62" s="18">
        <v>0.986</v>
      </c>
      <c r="D62" s="18"/>
      <c r="E62" s="21">
        <v>5013674.4</v>
      </c>
      <c r="F62" s="26"/>
      <c r="G62" s="30">
        <v>5013674.4</v>
      </c>
      <c r="H62" s="30"/>
      <c r="I62" s="12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35.1" customHeight="1">
      <c r="A63" s="8" t="s">
        <v>58</v>
      </c>
      <c r="B63" s="6" t="s">
        <v>102</v>
      </c>
      <c r="C63" s="18">
        <v>0.181</v>
      </c>
      <c r="D63" s="18"/>
      <c r="E63" s="21">
        <v>451887</v>
      </c>
      <c r="F63" s="26"/>
      <c r="G63" s="30">
        <v>451887</v>
      </c>
      <c r="H63" s="30"/>
      <c r="I63" s="12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35.1" customHeight="1">
      <c r="A64" s="8" t="s">
        <v>59</v>
      </c>
      <c r="B64" s="6" t="s">
        <v>102</v>
      </c>
      <c r="C64" s="18">
        <v>0.049</v>
      </c>
      <c r="D64" s="18"/>
      <c r="E64" s="21">
        <v>140978.8</v>
      </c>
      <c r="F64" s="26"/>
      <c r="G64" s="30">
        <v>140978.8</v>
      </c>
      <c r="H64" s="30"/>
      <c r="I64" s="12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ht="35.1" customHeight="1">
      <c r="A65" s="8" t="s">
        <v>60</v>
      </c>
      <c r="B65" s="6" t="s">
        <v>102</v>
      </c>
      <c r="C65" s="18">
        <v>0.308</v>
      </c>
      <c r="D65" s="18"/>
      <c r="E65" s="21">
        <v>590741.4</v>
      </c>
      <c r="F65" s="26"/>
      <c r="G65" s="30">
        <v>590741.4</v>
      </c>
      <c r="H65" s="30"/>
      <c r="I65" s="12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35.1" customHeight="1">
      <c r="A66" s="8" t="s">
        <v>61</v>
      </c>
      <c r="B66" s="6" t="s">
        <v>102</v>
      </c>
      <c r="C66" s="18">
        <v>0.235</v>
      </c>
      <c r="D66" s="18"/>
      <c r="E66" s="21">
        <v>693616.6</v>
      </c>
      <c r="F66" s="26"/>
      <c r="G66" s="30">
        <v>693616.6</v>
      </c>
      <c r="H66" s="30"/>
      <c r="I66" s="12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ht="35.1" customHeight="1">
      <c r="A67" s="8" t="s">
        <v>62</v>
      </c>
      <c r="B67" s="6" t="s">
        <v>102</v>
      </c>
      <c r="C67" s="18">
        <v>0.168</v>
      </c>
      <c r="D67" s="18"/>
      <c r="E67" s="21">
        <v>350006.2</v>
      </c>
      <c r="F67" s="26"/>
      <c r="G67" s="30">
        <v>350006.2</v>
      </c>
      <c r="H67" s="30"/>
      <c r="I67" s="12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ht="35.1" customHeight="1">
      <c r="A68" s="8" t="s">
        <v>63</v>
      </c>
      <c r="B68" s="6" t="s">
        <v>102</v>
      </c>
      <c r="C68" s="18">
        <v>0.047</v>
      </c>
      <c r="D68" s="18"/>
      <c r="E68" s="21">
        <v>89993.2</v>
      </c>
      <c r="F68" s="26"/>
      <c r="G68" s="30">
        <v>89993.2</v>
      </c>
      <c r="H68" s="30"/>
      <c r="I68" s="12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ht="35.1" customHeight="1">
      <c r="A69" s="8" t="s">
        <v>64</v>
      </c>
      <c r="B69" s="6" t="s">
        <v>102</v>
      </c>
      <c r="C69" s="18">
        <v>0.021</v>
      </c>
      <c r="D69" s="18"/>
      <c r="E69" s="21">
        <v>357012.2</v>
      </c>
      <c r="F69" s="26"/>
      <c r="G69" s="30">
        <v>357012.2</v>
      </c>
      <c r="H69" s="30"/>
      <c r="I69" s="12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35.1" customHeight="1">
      <c r="A70" s="8" t="s">
        <v>65</v>
      </c>
      <c r="B70" s="6" t="s">
        <v>102</v>
      </c>
      <c r="C70" s="18">
        <v>0.47</v>
      </c>
      <c r="D70" s="18"/>
      <c r="E70" s="21">
        <v>1035735.4</v>
      </c>
      <c r="F70" s="26"/>
      <c r="G70" s="30">
        <v>1035735.4</v>
      </c>
      <c r="H70" s="30"/>
      <c r="I70" s="12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35.1" customHeight="1">
      <c r="A71" s="8" t="s">
        <v>66</v>
      </c>
      <c r="B71" s="6" t="s">
        <v>102</v>
      </c>
      <c r="C71" s="18">
        <v>0.083</v>
      </c>
      <c r="D71" s="18"/>
      <c r="E71" s="21">
        <v>128345.4</v>
      </c>
      <c r="F71" s="26"/>
      <c r="G71" s="30">
        <v>128345.4</v>
      </c>
      <c r="H71" s="30"/>
      <c r="I71" s="12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51" customHeight="1">
      <c r="A72" s="8" t="s">
        <v>67</v>
      </c>
      <c r="B72" s="6" t="s">
        <v>103</v>
      </c>
      <c r="C72" s="18">
        <f>(409.9+451.3)/1000</f>
        <v>0.8612</v>
      </c>
      <c r="D72" s="18"/>
      <c r="E72" s="21">
        <v>1474721</v>
      </c>
      <c r="F72" s="27"/>
      <c r="G72" s="30"/>
      <c r="H72" s="30">
        <f>E72</f>
        <v>1474721</v>
      </c>
      <c r="I72" s="12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37.5" customHeight="1">
      <c r="A73" s="8" t="s">
        <v>68</v>
      </c>
      <c r="B73" s="6" t="s">
        <v>103</v>
      </c>
      <c r="C73" s="18">
        <f>ROUNDDOWN(1613*0.001,3)</f>
        <v>1.613</v>
      </c>
      <c r="D73" s="18"/>
      <c r="E73" s="21">
        <v>3680000</v>
      </c>
      <c r="F73" s="27"/>
      <c r="G73" s="30">
        <f>E73</f>
        <v>3680000</v>
      </c>
      <c r="H73" s="30"/>
      <c r="I73" s="12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ht="35.1" customHeight="1">
      <c r="A74" s="8" t="s">
        <v>69</v>
      </c>
      <c r="B74" s="6" t="s">
        <v>103</v>
      </c>
      <c r="C74" s="18">
        <f>(10633.8-38-345.5-180-51.5-60-49-190-187-1200)/1000</f>
        <v>8.3328</v>
      </c>
      <c r="D74" s="18"/>
      <c r="E74" s="21">
        <v>25853448</v>
      </c>
      <c r="F74" s="27"/>
      <c r="G74" s="30">
        <f>E74</f>
        <v>25853448</v>
      </c>
      <c r="H74" s="30"/>
      <c r="I74" s="12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ht="35.1" customHeight="1">
      <c r="A75" s="8" t="s">
        <v>70</v>
      </c>
      <c r="B75" s="6" t="s">
        <v>103</v>
      </c>
      <c r="C75" s="18">
        <f>(1034+1316.6+611+1844.1+604+963+1128+1977.1+692+1156.7+1308)/1000</f>
        <v>12.6345</v>
      </c>
      <c r="D75" s="18"/>
      <c r="E75" s="21">
        <v>23751693</v>
      </c>
      <c r="F75" s="27"/>
      <c r="G75" s="30">
        <f>E75</f>
        <v>23751693</v>
      </c>
      <c r="H75" s="30"/>
      <c r="I75" s="12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ht="35.1" customHeight="1">
      <c r="A76" s="8" t="s">
        <v>71</v>
      </c>
      <c r="B76" s="6" t="s">
        <v>103</v>
      </c>
      <c r="C76" s="18">
        <f>(391+50+1004.6+952.4+653)/1000</f>
        <v>3.051</v>
      </c>
      <c r="D76" s="18"/>
      <c r="E76" s="21">
        <v>12936692</v>
      </c>
      <c r="F76" s="27"/>
      <c r="G76" s="30">
        <f>E76-H76</f>
        <v>3255692</v>
      </c>
      <c r="H76" s="30">
        <v>9681000</v>
      </c>
      <c r="I76" s="12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ht="35.1" customHeight="1">
      <c r="A77" s="8" t="s">
        <v>72</v>
      </c>
      <c r="B77" s="6" t="s">
        <v>104</v>
      </c>
      <c r="C77" s="18"/>
      <c r="D77" s="18">
        <v>0.46</v>
      </c>
      <c r="E77" s="21">
        <v>850252</v>
      </c>
      <c r="F77" s="27"/>
      <c r="G77" s="30">
        <v>850252</v>
      </c>
      <c r="H77" s="30"/>
      <c r="I77" s="12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ht="35.1" customHeight="1">
      <c r="A78" s="8" t="s">
        <v>73</v>
      </c>
      <c r="B78" s="6" t="s">
        <v>105</v>
      </c>
      <c r="C78" s="18">
        <v>0.264</v>
      </c>
      <c r="D78" s="18"/>
      <c r="E78" s="21">
        <v>364660</v>
      </c>
      <c r="F78" s="26"/>
      <c r="G78" s="30">
        <v>364660</v>
      </c>
      <c r="H78" s="30"/>
      <c r="I78" s="12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ht="35.1" customHeight="1">
      <c r="A79" s="8" t="s">
        <v>74</v>
      </c>
      <c r="B79" s="6" t="s">
        <v>105</v>
      </c>
      <c r="C79" s="18">
        <v>0.508</v>
      </c>
      <c r="D79" s="18"/>
      <c r="E79" s="21">
        <v>1623901</v>
      </c>
      <c r="F79" s="26"/>
      <c r="G79" s="30">
        <v>1623901</v>
      </c>
      <c r="H79" s="30"/>
      <c r="I79" s="12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ht="35.1" customHeight="1">
      <c r="A80" s="8" t="s">
        <v>75</v>
      </c>
      <c r="B80" s="6" t="s">
        <v>105</v>
      </c>
      <c r="C80" s="18">
        <v>0.48</v>
      </c>
      <c r="D80" s="18"/>
      <c r="E80" s="21">
        <v>651767</v>
      </c>
      <c r="F80" s="26"/>
      <c r="G80" s="30">
        <v>651767</v>
      </c>
      <c r="H80" s="30"/>
      <c r="I80" s="12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ht="35.1" customHeight="1">
      <c r="A81" s="8" t="s">
        <v>76</v>
      </c>
      <c r="B81" s="6" t="s">
        <v>105</v>
      </c>
      <c r="C81" s="18">
        <v>0.211</v>
      </c>
      <c r="D81" s="18"/>
      <c r="E81" s="21">
        <v>1687417</v>
      </c>
      <c r="F81" s="26"/>
      <c r="G81" s="30">
        <v>1687417</v>
      </c>
      <c r="H81" s="30"/>
      <c r="I81" s="12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ht="35.1" customHeight="1">
      <c r="A82" s="8" t="s">
        <v>77</v>
      </c>
      <c r="B82" s="6" t="s">
        <v>105</v>
      </c>
      <c r="C82" s="18">
        <v>0.034</v>
      </c>
      <c r="D82" s="18"/>
      <c r="E82" s="21">
        <v>113100</v>
      </c>
      <c r="F82" s="26"/>
      <c r="G82" s="30">
        <v>113100</v>
      </c>
      <c r="H82" s="30"/>
      <c r="I82" s="12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ht="35.1" customHeight="1">
      <c r="A83" s="8" t="s">
        <v>78</v>
      </c>
      <c r="B83" s="6" t="s">
        <v>105</v>
      </c>
      <c r="C83" s="18">
        <v>0.086</v>
      </c>
      <c r="D83" s="18"/>
      <c r="E83" s="21">
        <v>146172</v>
      </c>
      <c r="F83" s="26"/>
      <c r="G83" s="30">
        <v>146172</v>
      </c>
      <c r="H83" s="30"/>
      <c r="I83" s="12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ht="35.1" customHeight="1">
      <c r="A84" s="8" t="s">
        <v>79</v>
      </c>
      <c r="B84" s="6" t="s">
        <v>105</v>
      </c>
      <c r="C84" s="18">
        <v>0.102</v>
      </c>
      <c r="D84" s="18"/>
      <c r="E84" s="21">
        <v>399610</v>
      </c>
      <c r="F84" s="26"/>
      <c r="G84" s="30">
        <v>399610</v>
      </c>
      <c r="H84" s="30"/>
      <c r="I84" s="12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ht="35.1" customHeight="1">
      <c r="A85" s="8" t="s">
        <v>80</v>
      </c>
      <c r="B85" s="6" t="s">
        <v>105</v>
      </c>
      <c r="C85" s="18">
        <v>0.244</v>
      </c>
      <c r="D85" s="18"/>
      <c r="E85" s="21">
        <v>575940</v>
      </c>
      <c r="F85" s="26"/>
      <c r="G85" s="30">
        <v>575940</v>
      </c>
      <c r="H85" s="30"/>
      <c r="I85" s="12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ht="35.1" customHeight="1">
      <c r="A86" s="8" t="s">
        <v>81</v>
      </c>
      <c r="B86" s="6" t="s">
        <v>105</v>
      </c>
      <c r="C86" s="18">
        <v>0.116</v>
      </c>
      <c r="D86" s="18"/>
      <c r="E86" s="21">
        <v>252042</v>
      </c>
      <c r="F86" s="26"/>
      <c r="G86" s="30">
        <v>252042</v>
      </c>
      <c r="H86" s="30"/>
      <c r="I86" s="12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35.1" customHeight="1">
      <c r="A87" s="8" t="s">
        <v>82</v>
      </c>
      <c r="B87" s="6" t="s">
        <v>105</v>
      </c>
      <c r="C87" s="18">
        <v>0.73</v>
      </c>
      <c r="D87" s="18"/>
      <c r="E87" s="21">
        <v>1903850</v>
      </c>
      <c r="F87" s="26"/>
      <c r="G87" s="30">
        <v>1903850</v>
      </c>
      <c r="H87" s="30"/>
      <c r="I87" s="12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35.1" customHeight="1">
      <c r="A88" s="8" t="s">
        <v>83</v>
      </c>
      <c r="B88" s="6" t="s">
        <v>105</v>
      </c>
      <c r="C88" s="18">
        <v>0.16</v>
      </c>
      <c r="D88" s="18"/>
      <c r="E88" s="21">
        <v>427161</v>
      </c>
      <c r="F88" s="26"/>
      <c r="G88" s="30">
        <v>427161</v>
      </c>
      <c r="H88" s="30"/>
      <c r="I88" s="12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35.1" customHeight="1">
      <c r="A89" s="8" t="s">
        <v>84</v>
      </c>
      <c r="B89" s="6" t="s">
        <v>105</v>
      </c>
      <c r="C89" s="18">
        <v>0.299</v>
      </c>
      <c r="D89" s="18"/>
      <c r="E89" s="21">
        <v>477297</v>
      </c>
      <c r="F89" s="26"/>
      <c r="G89" s="30">
        <v>477297</v>
      </c>
      <c r="H89" s="30"/>
      <c r="I89" s="12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35.1" customHeight="1">
      <c r="A90" s="8" t="s">
        <v>85</v>
      </c>
      <c r="B90" s="6" t="s">
        <v>105</v>
      </c>
      <c r="C90" s="18">
        <v>0.482</v>
      </c>
      <c r="D90" s="18"/>
      <c r="E90" s="21">
        <v>878107</v>
      </c>
      <c r="F90" s="26"/>
      <c r="G90" s="30">
        <v>878107</v>
      </c>
      <c r="H90" s="30"/>
      <c r="I90" s="12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35.1" customHeight="1">
      <c r="A91" s="8" t="s">
        <v>86</v>
      </c>
      <c r="B91" s="6" t="s">
        <v>105</v>
      </c>
      <c r="C91" s="18">
        <v>0.128</v>
      </c>
      <c r="D91" s="18"/>
      <c r="E91" s="21">
        <v>324859</v>
      </c>
      <c r="F91" s="26"/>
      <c r="G91" s="30">
        <v>324859</v>
      </c>
      <c r="H91" s="30"/>
      <c r="I91" s="12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35.1" customHeight="1">
      <c r="A92" s="8" t="s">
        <v>87</v>
      </c>
      <c r="B92" s="6" t="s">
        <v>105</v>
      </c>
      <c r="C92" s="18">
        <v>0.048</v>
      </c>
      <c r="D92" s="18"/>
      <c r="E92" s="21">
        <v>119849</v>
      </c>
      <c r="F92" s="26"/>
      <c r="G92" s="30">
        <v>119849</v>
      </c>
      <c r="H92" s="30"/>
      <c r="I92" s="1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35.1" customHeight="1">
      <c r="A93" s="8" t="s">
        <v>88</v>
      </c>
      <c r="B93" s="6" t="s">
        <v>105</v>
      </c>
      <c r="C93" s="18">
        <v>0.095</v>
      </c>
      <c r="D93" s="18"/>
      <c r="E93" s="21">
        <v>165918</v>
      </c>
      <c r="F93" s="26"/>
      <c r="G93" s="30">
        <v>165918</v>
      </c>
      <c r="H93" s="30"/>
      <c r="I93" s="12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34.5" customHeight="1">
      <c r="A94" s="8" t="s">
        <v>89</v>
      </c>
      <c r="B94" s="16" t="s">
        <v>105</v>
      </c>
      <c r="C94" s="18">
        <v>0.398</v>
      </c>
      <c r="D94" s="18"/>
      <c r="E94" s="21">
        <v>1385872</v>
      </c>
      <c r="F94" s="26"/>
      <c r="G94" s="30">
        <v>1385872</v>
      </c>
      <c r="H94" s="30"/>
      <c r="I94" s="12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24.75" customHeight="1">
      <c r="A95" s="2" t="s">
        <v>90</v>
      </c>
      <c r="B95" s="17"/>
      <c r="C95" s="17" t="s">
        <v>108</v>
      </c>
      <c r="D95" s="17"/>
      <c r="E95" s="2" t="s">
        <v>112</v>
      </c>
      <c r="F95" s="17"/>
      <c r="G95" s="31" t="s">
        <v>118</v>
      </c>
      <c r="H95" s="36" t="s">
        <v>123</v>
      </c>
      <c r="I95" s="4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21" customHeight="1">
      <c r="A96" s="9"/>
      <c r="B96" s="9"/>
      <c r="C96" s="4"/>
      <c r="D96" s="19"/>
      <c r="E96" s="4" t="s">
        <v>113</v>
      </c>
      <c r="F96" s="28"/>
      <c r="G96" s="28"/>
      <c r="H96" s="37"/>
      <c r="I96" s="4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5.95" customHeight="1">
      <c r="A97" s="10"/>
      <c r="B97" s="10"/>
      <c r="C97" s="10"/>
      <c r="D97" s="10"/>
      <c r="E97" s="4"/>
      <c r="F97" s="4"/>
      <c r="G97" s="28"/>
      <c r="H97" s="28"/>
      <c r="I97" s="4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5.95" customHeight="1">
      <c r="A98" s="11" t="s">
        <v>91</v>
      </c>
      <c r="B98" s="11"/>
      <c r="C98" s="11"/>
      <c r="D98" s="11"/>
      <c r="E98" s="11"/>
      <c r="F98" s="11"/>
      <c r="G98" s="11"/>
      <c r="H98" s="28"/>
      <c r="I98" s="4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5.95" customHeight="1">
      <c r="A99" s="11" t="s">
        <v>92</v>
      </c>
      <c r="B99" s="11"/>
      <c r="C99" s="11"/>
      <c r="D99" s="11"/>
      <c r="E99" s="11"/>
      <c r="F99" s="11"/>
      <c r="G99" s="11"/>
      <c r="H99" s="38"/>
      <c r="I99" s="28"/>
      <c r="J99" s="28"/>
      <c r="K99" s="2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5">
      <c r="A100" s="4" t="s">
        <v>93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:50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:50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:50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:50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:50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:50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:50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50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:50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:50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:50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:50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:50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:50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:50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:50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:50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50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:50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:50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:50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:50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:50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:50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:50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:50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:50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:50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:50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:50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:50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:50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:50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:50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:50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:50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:50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:50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:50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:50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:50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:50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:50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1:50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</sheetData>
  <mergeCells count="7">
    <mergeCell ref="A4:I4"/>
    <mergeCell ref="B6:G6"/>
    <mergeCell ref="C7:D7"/>
    <mergeCell ref="E7:H7"/>
    <mergeCell ref="A100:G100"/>
    <mergeCell ref="A99:G99"/>
    <mergeCell ref="A98:G98"/>
  </mergeCells>
  <dataValidations count="15">
    <dataValidation errorStyle="warning" type="decimal" operator="equal" showInputMessage="1" showErrorMessage="1" error="{2}" sqref="A9">
      <formula1>"='農路工程別$0_8_0$20015'"</formula1>
    </dataValidation>
    <dataValidation errorStyle="warning" type="decimal" operator="equal" showInputMessage="1" showErrorMessage="1" error="{2}" sqref="B6">
      <formula1>"='中華民國112年度$0_5_1$2023'"</formula1>
    </dataValidation>
    <dataValidation errorStyle="warning" type="decimal" operator="equal" showInputMessage="1" showErrorMessage="1" error="{2}" sqref="C8">
      <formula1>"='農路改善及維護工程道路總長度_農__改善依農路工程別分$0_7_2$A222902a004'"</formula1>
    </dataValidation>
    <dataValidation errorStyle="warning" type="decimal" operator="equal" showInputMessage="1" showErrorMessage="1" sqref="F9:I9 C9:D9">
      <formula1>"='$SmartTag'"</formula1>
    </dataValidation>
    <dataValidation errorStyle="warning" type="decimal" operator="equal" showInputMessage="1" showErrorMessage="1" error="{2}" sqref="D8">
      <formula1>"='農路改善及維護工程道路總長度_農__維護依農路工程別分$0_7_3$A222902a005'"</formula1>
    </dataValidation>
    <dataValidation errorStyle="warning" type="decimal" operator="equal" showInputMessage="1" showErrorMessage="1" sqref="F9:I9 C9:D9">
      <formula1>"='$SmartTag'"</formula1>
    </dataValidation>
    <dataValidation errorStyle="warning" type="decimal" operator="equal" showInputMessage="1" showErrorMessage="1" error="{2}" sqref="E8">
      <formula1>"='農路改善及維護工程總工程費_農_依農路工程別.經費來源別分$0_7_4$A222902a006'"</formula1>
    </dataValidation>
    <dataValidation errorStyle="warning" type="decimal" operator="equal" showInputMessage="1" showErrorMessage="1" error="{2}" sqref="F8">
      <formula1>"='中央$0_7_5$2001600001'"</formula1>
    </dataValidation>
    <dataValidation errorStyle="warning" type="decimal" operator="equal" showInputMessage="1" showErrorMessage="1" sqref="F9:I9 C9:D9">
      <formula1>"='$SmartTag'"</formula1>
    </dataValidation>
    <dataValidation errorStyle="warning" type="decimal" operator="equal" showInputMessage="1" showErrorMessage="1" error="{2}" sqref="G8">
      <formula1>"='縣_市_$0_7_6$2001600002'"</formula1>
    </dataValidation>
    <dataValidation errorStyle="warning" type="decimal" operator="equal" showInputMessage="1" showErrorMessage="1" sqref="F9:I9 C9:D9">
      <formula1>"='$SmartTag'"</formula1>
    </dataValidation>
    <dataValidation errorStyle="warning" type="decimal" operator="equal" showInputMessage="1" showErrorMessage="1" error="{2}" sqref="H1">
      <formula1>"='桃園市$0_0_7$010000068000'"</formula1>
    </dataValidation>
    <dataValidation errorStyle="warning" type="decimal" operator="equal" showInputMessage="1" showErrorMessage="1" error="{2}" sqref="H8">
      <formula1>"='經費來源別_其他$0_7_7$2001600003'"</formula1>
    </dataValidation>
    <dataValidation errorStyle="warning" type="decimal" operator="equal" showInputMessage="1" showErrorMessage="1" sqref="F9:I9 C9:D9">
      <formula1>"='$SmartTag'"</formula1>
    </dataValidation>
    <dataValidation errorStyle="warning" type="decimal" operator="equal" showInputMessage="1" showErrorMessage="1" sqref="F9:I9 C9:D9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