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40-90-03-1" sheetId="1" r:id="rId1"/>
    <sheet name="10740-90-03-2" sheetId="2" r:id="rId2"/>
    <sheet name="10740-90-03-3" sheetId="3" r:id="rId3"/>
  </sheets>
  <definedNames/>
  <calcPr fullCalcOnLoad="1"/>
</workbook>
</file>

<file path=xl/sharedStrings.xml><?xml version="1.0" encoding="utf-8"?>
<sst xmlns="http://schemas.openxmlformats.org/spreadsheetml/2006/main" count="258" uniqueCount="90">
  <si>
    <t>公　開　類</t>
  </si>
  <si>
    <t>桃園市兒少保護個案基本資料</t>
  </si>
  <si>
    <t>中華民國112年下半年(7月至12月)</t>
  </si>
  <si>
    <t>項目別</t>
  </si>
  <si>
    <t>總計</t>
  </si>
  <si>
    <t>一般</t>
  </si>
  <si>
    <t>原住民</t>
  </si>
  <si>
    <t>桃園市政府</t>
  </si>
  <si>
    <t>一、受虐/問題類型人數</t>
  </si>
  <si>
    <t>合計</t>
  </si>
  <si>
    <t>二、受虐/問題者人數-按性別及年齡分</t>
  </si>
  <si>
    <t>三、受虐者父母人數-按國籍分</t>
  </si>
  <si>
    <t>父親</t>
  </si>
  <si>
    <t>本國籍-一般民眾</t>
  </si>
  <si>
    <t>母親</t>
  </si>
  <si>
    <t>半　年　報</t>
  </si>
  <si>
    <t>男</t>
  </si>
  <si>
    <t>每半年終了後2個月內編送</t>
  </si>
  <si>
    <t>女</t>
  </si>
  <si>
    <t>10740-90-03-2</t>
  </si>
  <si>
    <t>遺棄</t>
  </si>
  <si>
    <t>棄嬰</t>
  </si>
  <si>
    <t>本國籍-原住民</t>
  </si>
  <si>
    <t>中華民國111年上半年 ( 1月至6月 )</t>
  </si>
  <si>
    <t>棄兒</t>
  </si>
  <si>
    <t>身心不當對待</t>
  </si>
  <si>
    <t>身體不當對待</t>
  </si>
  <si>
    <t>0~未滿3歲</t>
  </si>
  <si>
    <t>外國籍</t>
  </si>
  <si>
    <t>精神不當對待</t>
  </si>
  <si>
    <t>3~未滿6歲</t>
  </si>
  <si>
    <t>性不當對待</t>
  </si>
  <si>
    <t>6~未滿9歲</t>
  </si>
  <si>
    <t>大陸籍、港澳地區</t>
  </si>
  <si>
    <t>疏忽</t>
  </si>
  <si>
    <t>9~未滿12歲</t>
  </si>
  <si>
    <t>目睹家暴</t>
  </si>
  <si>
    <t>12~未滿15歲</t>
  </si>
  <si>
    <t>不詳</t>
  </si>
  <si>
    <t>兒少物質濫用</t>
  </si>
  <si>
    <t>15~未滿18歲</t>
  </si>
  <si>
    <t>附註:1.本表係統計當季未滿18歲兒少保護通報案件，經各縣市集中受理篩派案窗口分流至「保護服務-兒少保護」體系，調查後開新案或併舊案處遇案件之個案基本資料。
　　 2.本表項目係統計分流至保護服務體係並提供兒少保護服務，經調查開新案或併舊案處遇個案之調查報告中，勾選施虐者性別、年齡、身分、教育程度、本身狀況(人次)等欄位
　　　 之情形。</t>
  </si>
  <si>
    <t>#34</t>
  </si>
  <si>
    <t>四、施虐者人數-按性別及年齡分</t>
  </si>
  <si>
    <t>五、施虐者人數-按身份別分</t>
  </si>
  <si>
    <t>同居人</t>
  </si>
  <si>
    <t>桃園市兒少保護個案基本資料(續1)</t>
  </si>
  <si>
    <t>教師</t>
  </si>
  <si>
    <t>(養)
父</t>
  </si>
  <si>
    <t xml:space="preserve">    </t>
  </si>
  <si>
    <t>未滿20歲</t>
  </si>
  <si>
    <t>(養)
母</t>
  </si>
  <si>
    <t>20~未滿30歲</t>
  </si>
  <si>
    <t>手足</t>
  </si>
  <si>
    <t>同學</t>
  </si>
  <si>
    <t>30~未滿40歲</t>
  </si>
  <si>
    <t>保母</t>
  </si>
  <si>
    <t>40~未滿50歲</t>
  </si>
  <si>
    <t>(外)祖父母</t>
  </si>
  <si>
    <t>其他</t>
  </si>
  <si>
    <t>50~未滿60歲</t>
  </si>
  <si>
    <t>60歲以上</t>
  </si>
  <si>
    <t>其他親屬</t>
  </si>
  <si>
    <t>依據登記之兒童少年保護案件資料彙整。</t>
  </si>
  <si>
    <t>桃園市兒少保護個案基本資料(續2完)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</si>
  <si>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</si>
  <si>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資料來源：依據登記之兒童少年保護案件資料彙整。</t>
  </si>
  <si>
    <t>填表說明：本表編製2份，1份送主計處，1份自存外，應由網際網路線上傳送至衛生福利部統計處資料庫。</t>
  </si>
  <si>
    <t>民國111年 7月15日 14:01:15 印製</t>
  </si>
  <si>
    <t>本表編製2份，1份送主計處，1份自存外，應由網際網路線上傳送至衛生福利部統計處資料庫。</t>
  </si>
  <si>
    <t>六、施虐者人數-按教育程度分</t>
  </si>
  <si>
    <t>七、施虐者本身狀況(可複選)(人次)</t>
  </si>
  <si>
    <t>缺乏親職教育知識</t>
  </si>
  <si>
    <t>酗酒</t>
  </si>
  <si>
    <t>藥物濫用</t>
  </si>
  <si>
    <t>習於體罰或不當管教</t>
  </si>
  <si>
    <t>精神疾病</t>
  </si>
  <si>
    <t>國小以下</t>
  </si>
  <si>
    <t>有自殺紀錄或自殺意圖</t>
  </si>
  <si>
    <t>負向情緒行為特質</t>
  </si>
  <si>
    <t>國中</t>
  </si>
  <si>
    <t>未婚生育</t>
  </si>
  <si>
    <t>親密關係失調</t>
  </si>
  <si>
    <t>未成年生育</t>
  </si>
  <si>
    <t>高中、高職</t>
  </si>
  <si>
    <t>人格違常</t>
  </si>
  <si>
    <t>大專以上</t>
  </si>
  <si>
    <t>迷信</t>
  </si>
  <si>
    <t>經濟因素</t>
  </si>
  <si>
    <t>童年有
受虐經驗</t>
  </si>
</sst>
</file>

<file path=xl/styles.xml><?xml version="1.0" encoding="utf-8"?>
<styleSheet xmlns="http://schemas.openxmlformats.org/spreadsheetml/2006/main">
  <numFmts count="7">
    <numFmt numFmtId="197" formatCode="#,##0.0000;\-#,##0.0000;&quot;－&quot;"/>
    <numFmt numFmtId="198" formatCode="#,##0.000000_);[Red]\(#,##0.000000\)"/>
    <numFmt numFmtId="199" formatCode="###,##0;\-###,##0;&quot;     －&quot;"/>
    <numFmt numFmtId="200" formatCode="#,##0;\-#,##0;&quot;－&quot;"/>
    <numFmt numFmtId="201" formatCode="##,##0;\-##,##0;&quot;    －&quot;"/>
    <numFmt numFmtId="202" formatCode="##,###,##0;\-##,###,##0;&quot;        －&quot;"/>
    <numFmt numFmtId="203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24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center" vertical="center" wrapText="1"/>
    </xf>
    <xf numFmtId="198" fontId="2" fillId="0" borderId="3" xfId="0" applyNumberFormat="1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left" vertical="center" wrapText="1"/>
    </xf>
    <xf numFmtId="0" fontId="2" fillId="0" borderId="0" xfId="0" applyFont="1"/>
    <xf numFmtId="197" fontId="2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9" fontId="6" fillId="2" borderId="5" xfId="0" applyNumberFormat="1" applyFont="1" applyFill="1" applyBorder="1" applyAlignment="1">
      <alignment horizontal="right" vertical="center" wrapText="1"/>
    </xf>
    <xf numFmtId="200" fontId="6" fillId="2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200" fontId="6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200" fontId="6" fillId="0" borderId="5" xfId="0" applyNumberFormat="1" applyFont="1" applyBorder="1" applyAlignment="1">
      <alignment horizontal="right" vertical="center" wrapText="1"/>
    </xf>
    <xf numFmtId="199" fontId="6" fillId="0" borderId="0" xfId="0" applyNumberFormat="1" applyFont="1" applyAlignment="1">
      <alignment horizontal="right"/>
    </xf>
    <xf numFmtId="199" fontId="6" fillId="0" borderId="0" xfId="0" applyNumberFormat="1" applyFont="1"/>
    <xf numFmtId="0" fontId="6" fillId="0" borderId="0" xfId="0" applyFont="1"/>
    <xf numFmtId="199" fontId="6" fillId="0" borderId="5" xfId="0" applyNumberFormat="1" applyFont="1" applyBorder="1" applyAlignment="1">
      <alignment horizontal="right" vertical="center" wrapText="1"/>
    </xf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197" fontId="2" fillId="0" borderId="6" xfId="0" applyNumberFormat="1" applyFont="1" applyBorder="1" applyAlignment="1">
      <alignment horizontal="center" vertical="center" wrapText="1"/>
    </xf>
    <xf numFmtId="199" fontId="6" fillId="2" borderId="6" xfId="0" applyNumberFormat="1" applyFont="1" applyFill="1" applyBorder="1" applyAlignment="1">
      <alignment horizontal="right" vertical="center" wrapText="1"/>
    </xf>
    <xf numFmtId="199" fontId="6" fillId="0" borderId="6" xfId="0" applyNumberFormat="1" applyFont="1" applyBorder="1" applyAlignment="1">
      <alignment horizontal="right" vertical="center" wrapText="1"/>
    </xf>
    <xf numFmtId="200" fontId="6" fillId="2" borderId="6" xfId="0" applyNumberFormat="1" applyFont="1" applyFill="1" applyBorder="1" applyAlignment="1">
      <alignment horizontal="right" vertical="center" wrapText="1"/>
    </xf>
    <xf numFmtId="200" fontId="6" fillId="0" borderId="6" xfId="0" applyNumberFormat="1" applyFont="1" applyBorder="1" applyAlignment="1">
      <alignment horizontal="right" vertical="center" wrapText="1"/>
    </xf>
    <xf numFmtId="197" fontId="2" fillId="0" borderId="7" xfId="0" applyNumberFormat="1" applyFont="1" applyBorder="1" applyAlignment="1">
      <alignment vertical="center"/>
    </xf>
    <xf numFmtId="0" fontId="7" fillId="0" borderId="7" xfId="0" applyFont="1" applyBorder="1"/>
    <xf numFmtId="0" fontId="8" fillId="0" borderId="7" xfId="0" applyFont="1" applyBorder="1"/>
    <xf numFmtId="0" fontId="3" fillId="0" borderId="0" xfId="0" applyFont="1"/>
    <xf numFmtId="0" fontId="7" fillId="0" borderId="0" xfId="0" applyFont="1"/>
    <xf numFmtId="197" fontId="2" fillId="0" borderId="3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left" vertical="top" wrapText="1"/>
    </xf>
    <xf numFmtId="201" fontId="6" fillId="0" borderId="0" xfId="0" applyNumberFormat="1" applyFont="1"/>
    <xf numFmtId="200" fontId="6" fillId="2" borderId="5" xfId="0" applyNumberFormat="1" applyFont="1" applyFill="1" applyBorder="1" applyAlignment="1">
      <alignment horizontal="right" vertical="center"/>
    </xf>
    <xf numFmtId="200" fontId="6" fillId="2" borderId="5" xfId="0" applyNumberFormat="1" applyFont="1" applyFill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97" fontId="2" fillId="0" borderId="3" xfId="0" applyNumberFormat="1" applyFont="1" applyBorder="1" applyAlignment="1">
      <alignment vertical="center" wrapText="1"/>
    </xf>
    <xf numFmtId="200" fontId="6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8" fillId="0" borderId="3" xfId="0" applyFont="1" applyBorder="1"/>
    <xf numFmtId="197" fontId="2" fillId="0" borderId="6" xfId="0" applyNumberFormat="1" applyFont="1" applyBorder="1" applyAlignment="1">
      <alignment horizontal="center" vertical="center"/>
    </xf>
    <xf numFmtId="200" fontId="6" fillId="2" borderId="6" xfId="0" applyNumberFormat="1" applyFont="1" applyFill="1" applyBorder="1" applyAlignment="1">
      <alignment horizontal="right" vertical="center"/>
    </xf>
    <xf numFmtId="200" fontId="6" fillId="0" borderId="6" xfId="0" applyNumberFormat="1" applyFont="1" applyBorder="1" applyAlignment="1">
      <alignment horizontal="right" vertical="center"/>
    </xf>
    <xf numFmtId="197" fontId="2" fillId="0" borderId="3" xfId="0" applyNumberFormat="1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left" vertical="center"/>
    </xf>
    <xf numFmtId="197" fontId="2" fillId="0" borderId="4" xfId="0" applyNumberFormat="1" applyFont="1" applyBorder="1" applyAlignment="1">
      <alignment horizontal="left" wrapText="1"/>
    </xf>
    <xf numFmtId="197" fontId="2" fillId="0" borderId="0" xfId="0" applyNumberFormat="1" applyFont="1" applyAlignment="1">
      <alignment horizontal="left" vertical="top" wrapText="1"/>
    </xf>
    <xf numFmtId="197" fontId="2" fillId="0" borderId="0" xfId="0" applyNumberFormat="1" applyFont="1" applyAlignment="1">
      <alignment horizontal="left" vertical="top"/>
    </xf>
    <xf numFmtId="197" fontId="2" fillId="0" borderId="0" xfId="0" applyNumberFormat="1" applyFont="1" applyAlignment="1">
      <alignment vertical="center"/>
    </xf>
    <xf numFmtId="202" fontId="6" fillId="0" borderId="0" xfId="0" applyNumberFormat="1" applyFont="1"/>
    <xf numFmtId="197" fontId="2" fillId="0" borderId="5" xfId="0" applyNumberFormat="1" applyFont="1" applyBorder="1" applyAlignment="1">
      <alignment horizontal="left" vertical="center"/>
    </xf>
    <xf numFmtId="200" fontId="6" fillId="0" borderId="3" xfId="0" applyNumberFormat="1" applyFont="1" applyBorder="1" applyAlignment="1">
      <alignment horizontal="center" vertical="center"/>
    </xf>
    <xf numFmtId="203" fontId="2" fillId="0" borderId="5" xfId="0" applyNumberFormat="1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97" fontId="2" fillId="0" borderId="7" xfId="0" applyNumberFormat="1" applyFont="1" applyBorder="1" applyAlignment="1">
      <alignment vertical="center" wrapText="1"/>
    </xf>
    <xf numFmtId="0" fontId="4" fillId="0" borderId="7" xfId="0" applyFont="1" applyBorder="1"/>
    <xf numFmtId="0" fontId="4" fillId="0" borderId="0" xfId="0" applyFont="1"/>
    <xf numFmtId="0" fontId="9" fillId="0" borderId="0" xfId="0" applyFont="1" applyAlignment="1">
      <alignment horizontal="right" vertical="center"/>
    </xf>
    <xf numFmtId="200" fontId="6" fillId="0" borderId="0" xfId="0" applyNumberFormat="1" applyFont="1" applyAlignment="1">
      <alignment vertical="center"/>
    </xf>
    <xf numFmtId="200" fontId="6" fillId="0" borderId="7" xfId="0" applyNumberFormat="1" applyFont="1" applyBorder="1" applyAlignment="1">
      <alignment vertical="center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N26" sqref="N26:Q26"/>
    </sheetView>
  </sheetViews>
  <sheetFormatPr defaultColWidth="9.28125" defaultRowHeight="15"/>
  <cols>
    <col min="1" max="1" width="20.140625" style="0" customWidth="1"/>
    <col min="2" max="20" width="11.140625" style="0" customWidth="1"/>
  </cols>
  <sheetData>
    <row r="1" spans="1:7" ht="0.1" hidden="1">
      <c r="A1" s="1" t="s">
        <v>0</v>
      </c>
      <c r="B1" s="13" t="s">
        <v>7</v>
      </c>
      <c r="C1" s="13" t="s">
        <v>15</v>
      </c>
      <c r="D1" s="13" t="s">
        <v>17</v>
      </c>
      <c r="E1" s="24" t="s">
        <v>19</v>
      </c>
      <c r="F1" s="26" t="s">
        <v>1</v>
      </c>
      <c r="G1" s="13" t="s">
        <v>23</v>
      </c>
    </row>
    <row r="2" ht="0.1" hidden="1">
      <c r="A2" s="2"/>
    </row>
    <row r="3" ht="0.1" hidden="1">
      <c r="A3" s="2"/>
    </row>
    <row r="4" ht="18.05" customHeight="1">
      <c r="A4" s="3"/>
    </row>
    <row r="5" ht="18.05" customHeight="1">
      <c r="A5" s="3"/>
    </row>
    <row r="6" spans="1:20" ht="48.1" customHeight="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4.95" customHeight="1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1" ht="24.95" customHeight="1">
      <c r="A8" s="6" t="s">
        <v>3</v>
      </c>
      <c r="B8" s="14" t="s">
        <v>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3"/>
    </row>
    <row r="9" spans="1:21" ht="24.95" customHeight="1">
      <c r="A9" s="6"/>
      <c r="B9" s="14" t="s">
        <v>4</v>
      </c>
      <c r="C9" s="14"/>
      <c r="D9" s="14"/>
      <c r="E9" s="14" t="s">
        <v>20</v>
      </c>
      <c r="F9" s="14"/>
      <c r="G9" s="14"/>
      <c r="H9" s="14"/>
      <c r="I9" s="14" t="s">
        <v>25</v>
      </c>
      <c r="J9" s="14"/>
      <c r="K9" s="14"/>
      <c r="L9" s="14"/>
      <c r="M9" s="14"/>
      <c r="N9" s="14"/>
      <c r="O9" s="14"/>
      <c r="P9" s="14"/>
      <c r="Q9" s="14" t="s">
        <v>36</v>
      </c>
      <c r="R9" s="14"/>
      <c r="S9" s="14" t="s">
        <v>39</v>
      </c>
      <c r="T9" s="14"/>
      <c r="U9" s="34"/>
    </row>
    <row r="10" spans="1:21" ht="24.95" customHeight="1">
      <c r="A10" s="6"/>
      <c r="B10" s="14"/>
      <c r="C10" s="14"/>
      <c r="D10" s="14"/>
      <c r="E10" s="14" t="s">
        <v>21</v>
      </c>
      <c r="F10" s="14"/>
      <c r="G10" s="14" t="s">
        <v>24</v>
      </c>
      <c r="H10" s="14"/>
      <c r="I10" s="14" t="s">
        <v>26</v>
      </c>
      <c r="J10" s="14"/>
      <c r="K10" s="14" t="s">
        <v>29</v>
      </c>
      <c r="L10" s="14"/>
      <c r="M10" s="14" t="s">
        <v>31</v>
      </c>
      <c r="N10" s="14"/>
      <c r="O10" s="14" t="s">
        <v>34</v>
      </c>
      <c r="P10" s="14"/>
      <c r="Q10" s="14"/>
      <c r="R10" s="14"/>
      <c r="S10" s="14"/>
      <c r="T10" s="14"/>
      <c r="U10" s="34"/>
    </row>
    <row r="11" spans="1:20" ht="24.95" customHeight="1">
      <c r="A11" s="6"/>
      <c r="B11" s="15" t="s">
        <v>9</v>
      </c>
      <c r="C11" s="15" t="s">
        <v>16</v>
      </c>
      <c r="D11" s="15" t="s">
        <v>18</v>
      </c>
      <c r="E11" s="15" t="s">
        <v>16</v>
      </c>
      <c r="F11" s="15" t="s">
        <v>18</v>
      </c>
      <c r="G11" s="15" t="s">
        <v>16</v>
      </c>
      <c r="H11" s="15" t="s">
        <v>18</v>
      </c>
      <c r="I11" s="15" t="s">
        <v>16</v>
      </c>
      <c r="J11" s="27" t="s">
        <v>18</v>
      </c>
      <c r="K11" s="27" t="s">
        <v>16</v>
      </c>
      <c r="L11" s="27" t="s">
        <v>18</v>
      </c>
      <c r="M11" s="27" t="s">
        <v>16</v>
      </c>
      <c r="N11" s="15" t="s">
        <v>18</v>
      </c>
      <c r="O11" s="15" t="s">
        <v>16</v>
      </c>
      <c r="P11" s="15" t="s">
        <v>18</v>
      </c>
      <c r="Q11" s="15" t="s">
        <v>16</v>
      </c>
      <c r="R11" s="15" t="s">
        <v>18</v>
      </c>
      <c r="S11" s="15" t="s">
        <v>16</v>
      </c>
      <c r="T11" s="28" t="s">
        <v>18</v>
      </c>
    </row>
    <row r="12" spans="1:20" ht="24.95" customHeight="1">
      <c r="A12" s="6" t="s">
        <v>4</v>
      </c>
      <c r="B12" s="16">
        <f>SUM(B13:B14)</f>
        <v>640</v>
      </c>
      <c r="C12" s="16">
        <f>SUM(C13:C14)</f>
        <v>296</v>
      </c>
      <c r="D12" s="16">
        <f>SUM(D13:D14)</f>
        <v>344</v>
      </c>
      <c r="E12" s="16">
        <f>SUM(E13:E14)</f>
        <v>0</v>
      </c>
      <c r="F12" s="16">
        <f>SUM(F13:F14)</f>
        <v>0</v>
      </c>
      <c r="G12" s="16">
        <f>SUM(G13:G14)</f>
        <v>0</v>
      </c>
      <c r="H12" s="16">
        <f>SUM(H13:H14)</f>
        <v>0</v>
      </c>
      <c r="I12" s="16">
        <f>SUM(I13:I14)</f>
        <v>247</v>
      </c>
      <c r="J12" s="16">
        <f>SUM(J13:J14)</f>
        <v>151</v>
      </c>
      <c r="K12" s="16">
        <f>SUM(K13:K14)</f>
        <v>1</v>
      </c>
      <c r="L12" s="16">
        <f>SUM(L13:L14)</f>
        <v>6</v>
      </c>
      <c r="M12" s="16">
        <f>SUM(M13:M14)</f>
        <v>21</v>
      </c>
      <c r="N12" s="16">
        <f>SUM(N13:N14)</f>
        <v>170</v>
      </c>
      <c r="O12" s="16">
        <f>SUM(O13:O14)</f>
        <v>27</v>
      </c>
      <c r="P12" s="16">
        <f>SUM(P13:P14)</f>
        <v>14</v>
      </c>
      <c r="Q12" s="16">
        <f>SUM(Q13:Q14)</f>
        <v>0</v>
      </c>
      <c r="R12" s="16">
        <f>SUM(R13:R14)</f>
        <v>3</v>
      </c>
      <c r="S12" s="16">
        <f>SUM(S13:S14)</f>
        <v>0</v>
      </c>
      <c r="T12" s="29">
        <f>SUM(T13:T14)</f>
        <v>0</v>
      </c>
    </row>
    <row r="13" spans="1:20" ht="31.5" customHeight="1">
      <c r="A13" s="7" t="s">
        <v>5</v>
      </c>
      <c r="B13" s="16">
        <f>SUM(C13:D13)</f>
        <v>547</v>
      </c>
      <c r="C13" s="16">
        <f>SUM(E13,G13,I13,K13,M13,O13,Q13,S13)</f>
        <v>255</v>
      </c>
      <c r="D13" s="16">
        <f>SUM(F13,H13,J13,L13,N13,P13,R13,T13)</f>
        <v>292</v>
      </c>
      <c r="E13" s="25">
        <v>0</v>
      </c>
      <c r="F13" s="25">
        <v>0</v>
      </c>
      <c r="G13" s="25">
        <v>0</v>
      </c>
      <c r="H13" s="25">
        <v>0</v>
      </c>
      <c r="I13" s="25">
        <v>210</v>
      </c>
      <c r="J13" s="25">
        <v>126</v>
      </c>
      <c r="K13" s="25">
        <v>1</v>
      </c>
      <c r="L13" s="25">
        <v>6</v>
      </c>
      <c r="M13" s="25">
        <v>19</v>
      </c>
      <c r="N13" s="25">
        <v>145</v>
      </c>
      <c r="O13" s="25">
        <v>25</v>
      </c>
      <c r="P13" s="25">
        <v>12</v>
      </c>
      <c r="Q13" s="25">
        <v>0</v>
      </c>
      <c r="R13" s="25">
        <v>3</v>
      </c>
      <c r="S13" s="25">
        <v>0</v>
      </c>
      <c r="T13" s="30">
        <v>0</v>
      </c>
    </row>
    <row r="14" spans="1:20" ht="31.5" customHeight="1">
      <c r="A14" s="7" t="s">
        <v>6</v>
      </c>
      <c r="B14" s="16">
        <f>SUM(C14:D14)</f>
        <v>93</v>
      </c>
      <c r="C14" s="16">
        <f>SUM(E14,G14,I14,K14,M14,O14,Q14,S14)</f>
        <v>41</v>
      </c>
      <c r="D14" s="16">
        <f>SUM(F14,H14,J14,L14,N14,P14,R14,T14)</f>
        <v>52</v>
      </c>
      <c r="E14" s="25">
        <v>0</v>
      </c>
      <c r="F14" s="25">
        <v>0</v>
      </c>
      <c r="G14" s="25">
        <v>0</v>
      </c>
      <c r="H14" s="25">
        <v>0</v>
      </c>
      <c r="I14" s="25">
        <v>37</v>
      </c>
      <c r="J14" s="25">
        <v>25</v>
      </c>
      <c r="K14" s="25">
        <v>0</v>
      </c>
      <c r="L14" s="25">
        <v>0</v>
      </c>
      <c r="M14" s="25">
        <v>2</v>
      </c>
      <c r="N14" s="25">
        <v>25</v>
      </c>
      <c r="O14" s="25">
        <v>2</v>
      </c>
      <c r="P14" s="25">
        <v>2</v>
      </c>
      <c r="Q14" s="25">
        <v>0</v>
      </c>
      <c r="R14" s="25">
        <v>0</v>
      </c>
      <c r="S14" s="25">
        <v>0</v>
      </c>
      <c r="T14" s="30">
        <v>0</v>
      </c>
    </row>
    <row r="15" spans="1:20" ht="24.9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1" ht="24.95" customHeight="1">
      <c r="A16" s="9" t="s">
        <v>3</v>
      </c>
      <c r="B16" s="15" t="s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4"/>
    </row>
    <row r="17" spans="1:21" ht="24.95" customHeight="1">
      <c r="A17" s="9"/>
      <c r="B17" s="15" t="s">
        <v>4</v>
      </c>
      <c r="C17" s="15"/>
      <c r="D17" s="15"/>
      <c r="E17" s="15"/>
      <c r="F17" s="15"/>
      <c r="G17" s="15"/>
      <c r="H17" s="15"/>
      <c r="I17" s="15" t="s">
        <v>27</v>
      </c>
      <c r="J17" s="15"/>
      <c r="K17" s="15" t="s">
        <v>30</v>
      </c>
      <c r="L17" s="15"/>
      <c r="M17" s="15" t="s">
        <v>32</v>
      </c>
      <c r="N17" s="15"/>
      <c r="O17" s="15" t="s">
        <v>35</v>
      </c>
      <c r="P17" s="15"/>
      <c r="Q17" s="15" t="s">
        <v>37</v>
      </c>
      <c r="R17" s="15"/>
      <c r="S17" s="15" t="s">
        <v>40</v>
      </c>
      <c r="T17" s="15"/>
      <c r="U17" s="34"/>
    </row>
    <row r="18" spans="1:20" ht="24.95" customHeight="1">
      <c r="A18" s="9"/>
      <c r="B18" s="15" t="s">
        <v>9</v>
      </c>
      <c r="C18" s="15"/>
      <c r="D18" s="15"/>
      <c r="E18" s="15" t="s">
        <v>16</v>
      </c>
      <c r="F18" s="15"/>
      <c r="G18" s="15" t="s">
        <v>18</v>
      </c>
      <c r="H18" s="15"/>
      <c r="I18" s="15" t="s">
        <v>16</v>
      </c>
      <c r="J18" s="15" t="s">
        <v>18</v>
      </c>
      <c r="K18" s="15" t="s">
        <v>16</v>
      </c>
      <c r="L18" s="15" t="s">
        <v>18</v>
      </c>
      <c r="M18" s="15" t="s">
        <v>16</v>
      </c>
      <c r="N18" s="15" t="s">
        <v>18</v>
      </c>
      <c r="O18" s="15" t="s">
        <v>16</v>
      </c>
      <c r="P18" s="15" t="s">
        <v>18</v>
      </c>
      <c r="Q18" s="15" t="s">
        <v>16</v>
      </c>
      <c r="R18" s="15" t="s">
        <v>18</v>
      </c>
      <c r="S18" s="15" t="s">
        <v>16</v>
      </c>
      <c r="T18" s="28" t="s">
        <v>18</v>
      </c>
    </row>
    <row r="19" spans="1:20" ht="24.95" customHeight="1">
      <c r="A19" s="9" t="s">
        <v>4</v>
      </c>
      <c r="B19" s="17">
        <f>SUM(B20:D21)</f>
        <v>640</v>
      </c>
      <c r="C19" s="17"/>
      <c r="D19" s="17"/>
      <c r="E19" s="17">
        <f>SUM(E20:F21)</f>
        <v>296</v>
      </c>
      <c r="F19" s="17"/>
      <c r="G19" s="17">
        <f>SUM(G20:H21)</f>
        <v>344</v>
      </c>
      <c r="H19" s="17"/>
      <c r="I19" s="17">
        <f>SUM(I20:I21)</f>
        <v>35</v>
      </c>
      <c r="J19" s="17">
        <f>SUM(J20:J21)</f>
        <v>28</v>
      </c>
      <c r="K19" s="17">
        <f>SUM(K20:K21)</f>
        <v>60</v>
      </c>
      <c r="L19" s="17">
        <f>SUM(L20:L21)</f>
        <v>32</v>
      </c>
      <c r="M19" s="17">
        <f>SUM(M20:M21)</f>
        <v>81</v>
      </c>
      <c r="N19" s="17">
        <f>SUM(N20:N21)</f>
        <v>55</v>
      </c>
      <c r="O19" s="17">
        <f>SUM(O20:O21)</f>
        <v>64</v>
      </c>
      <c r="P19" s="17">
        <f>SUM(P20:P21)</f>
        <v>38</v>
      </c>
      <c r="Q19" s="17">
        <f>SUM(Q20:Q21)</f>
        <v>39</v>
      </c>
      <c r="R19" s="17">
        <f>SUM(R20:R21)</f>
        <v>108</v>
      </c>
      <c r="S19" s="17">
        <f>SUM(S20:S21)</f>
        <v>17</v>
      </c>
      <c r="T19" s="31">
        <f>SUM(T20:T21)</f>
        <v>83</v>
      </c>
    </row>
    <row r="20" spans="1:20" ht="31.5" customHeight="1">
      <c r="A20" s="9" t="s">
        <v>5</v>
      </c>
      <c r="B20" s="17">
        <f>SUM(E20:H20)</f>
        <v>547</v>
      </c>
      <c r="C20" s="17"/>
      <c r="D20" s="17"/>
      <c r="E20" s="17">
        <f>SUM(I20,K20,M20,O20,Q20,S20)</f>
        <v>255</v>
      </c>
      <c r="F20" s="17"/>
      <c r="G20" s="17">
        <f>SUM(J20,L20,N20,P20,R20,T20)</f>
        <v>292</v>
      </c>
      <c r="H20" s="17"/>
      <c r="I20" s="21">
        <v>30</v>
      </c>
      <c r="J20" s="21">
        <v>27</v>
      </c>
      <c r="K20" s="21">
        <v>50</v>
      </c>
      <c r="L20" s="21">
        <v>25</v>
      </c>
      <c r="M20" s="21">
        <v>65</v>
      </c>
      <c r="N20" s="21">
        <v>41</v>
      </c>
      <c r="O20" s="21">
        <v>64</v>
      </c>
      <c r="P20" s="21">
        <v>30</v>
      </c>
      <c r="Q20" s="21">
        <v>32</v>
      </c>
      <c r="R20" s="21">
        <v>97</v>
      </c>
      <c r="S20" s="21">
        <v>14</v>
      </c>
      <c r="T20" s="32">
        <v>72</v>
      </c>
    </row>
    <row r="21" spans="1:20" ht="31.5" customHeight="1">
      <c r="A21" s="6" t="s">
        <v>6</v>
      </c>
      <c r="B21" s="17">
        <f>SUM(E21:H21)</f>
        <v>93</v>
      </c>
      <c r="C21" s="17"/>
      <c r="D21" s="17"/>
      <c r="E21" s="17">
        <f>SUM(I21,K21,M21,O21,Q21,S21)</f>
        <v>41</v>
      </c>
      <c r="F21" s="17"/>
      <c r="G21" s="17">
        <f>SUM(J21,L21,N21,P21,R21,T21)</f>
        <v>52</v>
      </c>
      <c r="H21" s="17"/>
      <c r="I21" s="21">
        <v>5</v>
      </c>
      <c r="J21" s="21">
        <v>1</v>
      </c>
      <c r="K21" s="21">
        <v>10</v>
      </c>
      <c r="L21" s="21">
        <v>7</v>
      </c>
      <c r="M21" s="21">
        <v>16</v>
      </c>
      <c r="N21" s="21">
        <v>14</v>
      </c>
      <c r="O21" s="21">
        <v>0</v>
      </c>
      <c r="P21" s="21">
        <v>8</v>
      </c>
      <c r="Q21" s="21">
        <v>7</v>
      </c>
      <c r="R21" s="21">
        <v>11</v>
      </c>
      <c r="S21" s="21">
        <v>3</v>
      </c>
      <c r="T21" s="32">
        <v>11</v>
      </c>
    </row>
    <row r="22" spans="1:20" ht="24.9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1" ht="24.95" customHeight="1">
      <c r="A23" s="6" t="s">
        <v>3</v>
      </c>
      <c r="B23" s="18" t="s">
        <v>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34"/>
    </row>
    <row r="24" spans="1:21" ht="24.95" customHeight="1">
      <c r="A24" s="6"/>
      <c r="B24" s="15" t="s">
        <v>12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35"/>
    </row>
    <row r="25" spans="1:21" ht="24.95" customHeight="1">
      <c r="A25" s="6"/>
      <c r="B25" s="15" t="s">
        <v>13</v>
      </c>
      <c r="C25" s="15"/>
      <c r="D25" s="15"/>
      <c r="E25" s="15"/>
      <c r="F25" s="15" t="s">
        <v>22</v>
      </c>
      <c r="G25" s="15"/>
      <c r="H25" s="15"/>
      <c r="I25" s="15"/>
      <c r="J25" s="15" t="s">
        <v>28</v>
      </c>
      <c r="K25" s="15"/>
      <c r="L25" s="15"/>
      <c r="M25" s="15"/>
      <c r="N25" s="15" t="s">
        <v>33</v>
      </c>
      <c r="O25" s="15"/>
      <c r="P25" s="15"/>
      <c r="Q25" s="15"/>
      <c r="R25" s="15" t="s">
        <v>38</v>
      </c>
      <c r="S25" s="15"/>
      <c r="T25" s="15"/>
      <c r="U25" s="35"/>
    </row>
    <row r="26" spans="1:21" ht="24.95" customHeight="1">
      <c r="A26" s="9" t="s">
        <v>4</v>
      </c>
      <c r="B26" s="19">
        <v>340</v>
      </c>
      <c r="C26" s="19"/>
      <c r="D26" s="19"/>
      <c r="E26" s="19"/>
      <c r="F26" s="19">
        <v>21</v>
      </c>
      <c r="G26" s="19"/>
      <c r="H26" s="19"/>
      <c r="I26" s="19"/>
      <c r="J26" s="19">
        <v>2</v>
      </c>
      <c r="K26" s="19"/>
      <c r="L26" s="19"/>
      <c r="M26" s="19"/>
      <c r="N26" s="19">
        <v>0</v>
      </c>
      <c r="O26" s="19"/>
      <c r="P26" s="19"/>
      <c r="Q26" s="19"/>
      <c r="R26" s="19">
        <v>0</v>
      </c>
      <c r="S26" s="19"/>
      <c r="T26" s="19"/>
      <c r="U26" s="35"/>
    </row>
    <row r="27" spans="1:20" ht="24.95" customHeight="1">
      <c r="A27" s="1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1" ht="24.95" customHeight="1">
      <c r="A28" s="11" t="s">
        <v>3</v>
      </c>
      <c r="B28" s="18" t="s">
        <v>11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34"/>
    </row>
    <row r="29" spans="1:21" ht="24.95" customHeight="1">
      <c r="A29" s="11"/>
      <c r="B29" s="18" t="s">
        <v>14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34"/>
    </row>
    <row r="30" spans="1:21" ht="24.95" customHeight="1">
      <c r="A30" s="11"/>
      <c r="B30" s="15" t="s">
        <v>13</v>
      </c>
      <c r="C30" s="15"/>
      <c r="D30" s="15"/>
      <c r="E30" s="15"/>
      <c r="F30" s="15" t="s">
        <v>22</v>
      </c>
      <c r="G30" s="15"/>
      <c r="H30" s="15"/>
      <c r="I30" s="15"/>
      <c r="J30" s="15" t="s">
        <v>28</v>
      </c>
      <c r="K30" s="15"/>
      <c r="L30" s="15"/>
      <c r="M30" s="15"/>
      <c r="N30" s="15" t="s">
        <v>33</v>
      </c>
      <c r="O30" s="15"/>
      <c r="P30" s="15"/>
      <c r="Q30" s="15"/>
      <c r="R30" s="15" t="s">
        <v>38</v>
      </c>
      <c r="S30" s="15"/>
      <c r="T30" s="15"/>
      <c r="U30" s="34"/>
    </row>
    <row r="31" spans="1:21" ht="24.95" customHeight="1">
      <c r="A31" s="9" t="s">
        <v>4</v>
      </c>
      <c r="B31" s="21">
        <v>352</v>
      </c>
      <c r="C31" s="21"/>
      <c r="D31" s="21"/>
      <c r="E31" s="21"/>
      <c r="F31" s="21">
        <v>44</v>
      </c>
      <c r="G31" s="21"/>
      <c r="H31" s="21"/>
      <c r="I31" s="21"/>
      <c r="J31" s="21">
        <v>10</v>
      </c>
      <c r="K31" s="21"/>
      <c r="L31" s="21"/>
      <c r="M31" s="21"/>
      <c r="N31" s="21">
        <v>12</v>
      </c>
      <c r="O31" s="21"/>
      <c r="P31" s="21"/>
      <c r="Q31" s="21"/>
      <c r="R31" s="21">
        <v>1</v>
      </c>
      <c r="S31" s="21"/>
      <c r="T31" s="21"/>
      <c r="U31" s="34"/>
    </row>
    <row r="32" spans="1:20" ht="57.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16.55" customHeight="1">
      <c r="A33" s="3"/>
    </row>
    <row r="34" spans="1:2" ht="16.55" customHeight="1">
      <c r="A34" s="3"/>
      <c r="B34" s="3"/>
    </row>
    <row r="35" ht="16.55" customHeight="1">
      <c r="A35" s="3"/>
    </row>
    <row r="36" ht="16.55" customHeight="1">
      <c r="A36" s="3"/>
    </row>
    <row r="37" ht="16.55" customHeight="1">
      <c r="A37" s="3"/>
    </row>
    <row r="38" ht="16.55" customHeight="1">
      <c r="A38" s="3"/>
    </row>
    <row r="39" ht="16.55" customHeight="1">
      <c r="A39" s="3"/>
    </row>
    <row r="40" ht="16.55" customHeight="1">
      <c r="A40" s="3"/>
    </row>
    <row r="41" ht="16.55" customHeight="1">
      <c r="A41" s="3"/>
    </row>
    <row r="42" ht="16.55" customHeight="1">
      <c r="A42" s="3"/>
    </row>
    <row r="43" ht="16.55" customHeight="1">
      <c r="A43" s="3"/>
    </row>
    <row r="44" ht="16.55" customHeight="1">
      <c r="A44" s="3"/>
    </row>
    <row r="45" ht="16.55" customHeight="1">
      <c r="A45" s="3"/>
    </row>
    <row r="46" spans="1:16" ht="0.1" hidden="1">
      <c r="A46" s="3"/>
      <c r="B46" s="22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1:16" ht="0.1" hidden="1">
      <c r="A47" s="3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1:16" ht="0.1" hidden="1">
      <c r="A48" s="3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</row>
    <row r="49" ht="0.1" hidden="1">
      <c r="A49" s="3"/>
    </row>
    <row r="50" ht="0.1" hidden="1">
      <c r="A50" s="3"/>
    </row>
    <row r="51" ht="0.1" hidden="1">
      <c r="A51" s="3"/>
    </row>
    <row r="52" ht="0.1" hidden="1">
      <c r="A52" s="3"/>
    </row>
    <row r="53" ht="0.1" hidden="1">
      <c r="A53" s="3"/>
    </row>
    <row r="54" ht="0.1" hidden="1">
      <c r="A54" s="3"/>
    </row>
    <row r="55" ht="0.1" hidden="1">
      <c r="A55" s="3"/>
    </row>
    <row r="56" spans="1:6" ht="0.1" hidden="1">
      <c r="A56" s="3"/>
      <c r="B56" s="23">
        <v>0</v>
      </c>
      <c r="C56" s="23">
        <v>0</v>
      </c>
      <c r="D56" s="23">
        <v>0</v>
      </c>
      <c r="E56" s="23">
        <v>0</v>
      </c>
      <c r="F56" s="23">
        <v>0</v>
      </c>
    </row>
    <row r="57" ht="0.1" hidden="1">
      <c r="A57" s="3"/>
    </row>
    <row r="58" ht="0.1" hidden="1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spans="1:6" ht="0.1" hidden="1">
      <c r="A65" s="3"/>
      <c r="B65" s="23">
        <v>0</v>
      </c>
      <c r="C65" s="23">
        <v>0</v>
      </c>
      <c r="D65" s="23">
        <v>0</v>
      </c>
      <c r="E65" s="23">
        <v>0</v>
      </c>
      <c r="F65" s="23">
        <v>0</v>
      </c>
    </row>
    <row r="66" ht="0.1" hidden="1">
      <c r="A66" s="3"/>
    </row>
    <row r="67" ht="0.1" hidden="1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</sheetData>
  <mergeCells count="64">
    <mergeCell ref="B30:E30"/>
    <mergeCell ref="B31:E31"/>
    <mergeCell ref="B29:T29"/>
    <mergeCell ref="F30:I30"/>
    <mergeCell ref="R31:T31"/>
    <mergeCell ref="R30:T30"/>
    <mergeCell ref="N25:Q25"/>
    <mergeCell ref="F26:I26"/>
    <mergeCell ref="J25:M25"/>
    <mergeCell ref="J26:M26"/>
    <mergeCell ref="N26:Q26"/>
    <mergeCell ref="F31:I31"/>
    <mergeCell ref="J30:M30"/>
    <mergeCell ref="J31:M31"/>
    <mergeCell ref="A32:T32"/>
    <mergeCell ref="B23:T23"/>
    <mergeCell ref="B28:T28"/>
    <mergeCell ref="A23:A25"/>
    <mergeCell ref="N30:Q30"/>
    <mergeCell ref="N31:Q31"/>
    <mergeCell ref="B26:E26"/>
    <mergeCell ref="F25:I25"/>
    <mergeCell ref="R25:T25"/>
    <mergeCell ref="R26:T26"/>
    <mergeCell ref="A16:A18"/>
    <mergeCell ref="A28:A30"/>
    <mergeCell ref="B18:D18"/>
    <mergeCell ref="E21:F21"/>
    <mergeCell ref="E20:F20"/>
    <mergeCell ref="G19:H19"/>
    <mergeCell ref="B25:E25"/>
    <mergeCell ref="G20:H20"/>
    <mergeCell ref="G21:H21"/>
    <mergeCell ref="G18:H18"/>
    <mergeCell ref="E18:F18"/>
    <mergeCell ref="K17:L17"/>
    <mergeCell ref="M17:N17"/>
    <mergeCell ref="O17:P17"/>
    <mergeCell ref="E19:F19"/>
    <mergeCell ref="B24:T24"/>
    <mergeCell ref="B17:H17"/>
    <mergeCell ref="B19:D19"/>
    <mergeCell ref="B20:D20"/>
    <mergeCell ref="B21:D21"/>
    <mergeCell ref="B16:T16"/>
    <mergeCell ref="M10:N10"/>
    <mergeCell ref="Q17:R17"/>
    <mergeCell ref="S17:T17"/>
    <mergeCell ref="G10:H10"/>
    <mergeCell ref="O10:P10"/>
    <mergeCell ref="E10:F10"/>
    <mergeCell ref="I10:J10"/>
    <mergeCell ref="K10:L10"/>
    <mergeCell ref="I17:J17"/>
    <mergeCell ref="B8:T8"/>
    <mergeCell ref="B9:D10"/>
    <mergeCell ref="E9:H9"/>
    <mergeCell ref="A15:T15"/>
    <mergeCell ref="A8:A11"/>
    <mergeCell ref="A6:T6"/>
    <mergeCell ref="A7:T7"/>
    <mergeCell ref="I9:P9"/>
    <mergeCell ref="Q9:R10"/>
    <mergeCell ref="S9:T10"/>
  </mergeCells>
  <dataValidations count="133">
    <dataValidation errorStyle="warning" type="decimal" operator="equal" showInputMessage="1" showErrorMessage="1" error="{2}" sqref="A5">
      <formula1>"='桃園市$0_4_0$010000068000'"</formula1>
    </dataValidation>
    <dataValidation errorStyle="warning" type="decimal" operator="equal" showInputMessage="1" showErrorMessage="1" error="{2}" sqref="A7">
      <formula1>"='中華民國112年下半年_7月至12月_$0_6_0$2023H2'"</formula1>
    </dataValidation>
    <dataValidation errorStyle="warning" type="decimal" operator="equal" showInputMessage="1" showErrorMessage="1" error="{2}" sqref="A12">
      <formula1>"='通報處理分類$0_11_0$19176'"</formula1>
    </dataValidation>
    <dataValidation errorStyle="warning" type="decimal" operator="equal" showInputMessage="1" showErrorMessage="1" error="{2}" sqref="A13">
      <formula1>"='一般$0_12_0$1900300001'"</formula1>
    </dataValidation>
    <dataValidation errorStyle="warning" type="decimal" operator="equal" showInputMessage="1" showErrorMessage="1" error="{2}" sqref="A14">
      <formula1>"='原住民$0_13_0$1900300002'"</formula1>
    </dataValidation>
    <dataValidation errorStyle="warning" type="decimal" operator="equal" showInputMessage="1" showErrorMessage="1" error="{2}" sqref="A19">
      <formula1>"='通報處理分類$0_18_0$19176'"</formula1>
    </dataValidation>
    <dataValidation errorStyle="warning" type="decimal" operator="equal" showInputMessage="1" showErrorMessage="1" error="{2}" sqref="A20">
      <formula1>"='一般$0_19_0$1900300001'"</formula1>
    </dataValidation>
    <dataValidation errorStyle="warning" type="decimal" operator="equal" showInputMessage="1" showErrorMessage="1" error="{2}" sqref="A21">
      <formula1>"='原住民$0_20_0$1900300002'"</formula1>
    </dataValidation>
    <dataValidation errorStyle="warning" type="decimal" operator="equal" showInputMessage="1" showErrorMessage="1" error="{2}" sqref="A26">
      <formula1>"='通報處理分類$0_25_0$19176'"</formula1>
    </dataValidation>
    <dataValidation errorStyle="warning" type="decimal" operator="equal" showInputMessage="1" showErrorMessage="1" error="{2}" sqref="A31">
      <formula1>"='通報處理分類$0_30_0$19176'"</formula1>
    </dataValidation>
    <dataValidation errorStyle="warning" type="decimal" operator="equal" showInputMessage="1" showErrorMessage="1" error="{2}" sqref="B8">
      <formula1>"='兒童少年受虐類型依性別.身分別.受虐型態_兒童少年保護_.通報處理分類分$0_7_1$1074090a008'"</formula1>
    </dataValidation>
    <dataValidation errorStyle="warning" type="decimal" operator="equal" showInputMessage="1" showErrorMessage="1" error="{2}" sqref="B16">
      <formula1>"='兒少保護個案基本資料_受虐者人數依性別.身分別.年齡別.通報處理分類分$0_15_1$1074090a005'"</formula1>
    </dataValidation>
    <dataValidation errorStyle="warning" type="decimal" operator="equal" showInputMessage="1" showErrorMessage="1" error="{2}" sqref="B23">
      <formula1>"='兒少保護個案基本資料_受虐者父母國籍依國籍別_區分大陸_外國籍_.父或母.通$0_22_1$1074090a007'"</formula1>
    </dataValidation>
    <dataValidation errorStyle="warning" type="decimal" operator="equal" showInputMessage="1" showErrorMessage="1" error="{2}" sqref="B24">
      <formula1>"='父$0_23_1$1917000001'"</formula1>
    </dataValidation>
    <dataValidation errorStyle="warning" type="decimal" operator="equal" showInputMessage="1" showErrorMessage="1" error="{2}" sqref="B25">
      <formula1>"='一般民眾$0_24_1$190660000101'"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B29">
      <formula1>"='母$0_28_1$1917000002'"</formula1>
    </dataValidation>
    <dataValidation errorStyle="warning" type="decimal" operator="equal" showInputMessage="1" showErrorMessage="1" error="{2}" sqref="B30">
      <formula1>"='一般民眾$0_29_1$190660000101'"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E10">
      <formula1>"='棄嬰$0_9_4$191080000101'"</formula1>
    </dataValidation>
    <dataValidation errorStyle="warning" type="decimal" operator="equal" showInputMessage="1" showErrorMessage="1" error="{2}" sqref="E11">
      <formula1>"='男$0_10_4$AA00100001'"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F11">
      <formula1>"='女$0_10_5$AA00100002'"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F25">
      <formula1>"='原住民$0_24_5$190660000102'"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F30">
      <formula1>"='原住民$0_29_5$190660000102'"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G10">
      <formula1>"='棄兒$0_9_6$191080000102'"</formula1>
    </dataValidation>
    <dataValidation errorStyle="warning" type="decimal" operator="equal" showInputMessage="1" showErrorMessage="1" error="{2}" sqref="G11">
      <formula1>"='男$0_10_6$AA00100001'"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H11">
      <formula1>"='女$0_10_7$AA00100002'"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I10">
      <formula1>"='身體不當對待$0_9_8$191080000201'"</formula1>
    </dataValidation>
    <dataValidation errorStyle="warning" type="decimal" operator="equal" showInputMessage="1" showErrorMessage="1" error="{2}" sqref="I11">
      <formula1>"='男$0_10_8$AA00100001'"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I17">
      <formula1>"='_0_未滿3歲$0_16_8$190270000101'"</formula1>
    </dataValidation>
    <dataValidation errorStyle="warning" type="decimal" operator="equal" showInputMessage="1" showErrorMessage="1" error="{2}" sqref="I18">
      <formula1>"='男$0_17_8$AA00100001'"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J11">
      <formula1>"='女$0_10_9$AA00100002'"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J18">
      <formula1>"='女$0_17_9$AA00100002'"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J25">
      <formula1>"='外國籍$0_24_9$1906600003'"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J30">
      <formula1>"='外國籍$0_29_9$1906600003'"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K10">
      <formula1>"='精神不當對待$0_9_10$191080000202'"</formula1>
    </dataValidation>
    <dataValidation errorStyle="warning" type="decimal" operator="equal" showInputMessage="1" showErrorMessage="1" error="{2}" sqref="K11">
      <formula1>"='男$0_10_10$AA00100001'"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K17">
      <formula1>"='_3_未滿6歲$0_16_10$190270000102'"</formula1>
    </dataValidation>
    <dataValidation errorStyle="warning" type="decimal" operator="equal" showInputMessage="1" showErrorMessage="1" error="{2}" sqref="K18">
      <formula1>"='男$0_17_10$AA00100001'"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L11">
      <formula1>"='女$0_10_11$AA00100002'"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L18">
      <formula1>"='女$0_17_11$AA00100002'"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M10">
      <formula1>"='性不當對待$0_9_12$191080000203'"</formula1>
    </dataValidation>
    <dataValidation errorStyle="warning" type="decimal" operator="equal" showInputMessage="1" showErrorMessage="1" error="{2}" sqref="M11">
      <formula1>"='男$0_10_12$AA00100001'"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M17">
      <formula1>"='_6_未滿9歲$0_16_12$19027000010301'"</formula1>
    </dataValidation>
    <dataValidation errorStyle="warning" type="decimal" operator="equal" showInputMessage="1" showErrorMessage="1" error="{2}" sqref="M18">
      <formula1>"='男$0_17_12$AA00100001'"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N11">
      <formula1>"='女$0_10_13$AA00100002'"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N18">
      <formula1>"='女$0_17_13$AA00100002'"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N25">
      <formula1>"='大陸.港澳地區$0_24_13$1906600006'"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N30">
      <formula1>"='大陸.港澳地區$0_29_13$1906600006'"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O10">
      <formula1>"='疏忽$0_9_14$191080000204'"</formula1>
    </dataValidation>
    <dataValidation errorStyle="warning" type="decimal" operator="equal" showInputMessage="1" showErrorMessage="1" error="{2}" sqref="O11">
      <formula1>"='男$0_10_14$AA00100001'"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O17">
      <formula1>"='_9_未滿12歲$0_16_14$19027000010302'"</formula1>
    </dataValidation>
    <dataValidation errorStyle="warning" type="decimal" operator="equal" showInputMessage="1" showErrorMessage="1" error="{2}" sqref="O18">
      <formula1>"='男$0_17_14$AA00100001'"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P11">
      <formula1>"='女$0_10_15$AA00100002'"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P18">
      <formula1>"='女$0_17_15$AA00100002'"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Q9">
      <formula1>"='目睹家暴$0_8_16$1910800003'"</formula1>
    </dataValidation>
    <dataValidation errorStyle="warning" type="decimal" operator="equal" showInputMessage="1" showErrorMessage="1" error="{2}" sqref="Q11">
      <formula1>"='男$0_10_16$AA00100001'"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Q17">
      <formula1>"='_12_未滿15歲$0_16_16$1902700002'"</formula1>
    </dataValidation>
    <dataValidation errorStyle="warning" type="decimal" operator="equal" showInputMessage="1" showErrorMessage="1" error="{2}" sqref="Q18">
      <formula1>"='男$0_17_16$AA00100001'"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R11">
      <formula1>"='女$0_10_17$AA00100002'"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R18">
      <formula1>"='女$0_17_17$AA00100002'"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R25">
      <formula1>"='其他_不詳_$0_24_17$1906600004'"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R30">
      <formula1>"='其他_不詳_$0_29_17$1906600004'"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S9">
      <formula1>"='兒少物質濫用$0_8_18$1910800006'"</formula1>
    </dataValidation>
    <dataValidation errorStyle="warning" type="decimal" operator="equal" showInputMessage="1" showErrorMessage="1" error="{2}" sqref="S11">
      <formula1>"='男$0_10_18$AA00100001'"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S17">
      <formula1>"='_15_未滿18歲$0_16_18$1902700003'"</formula1>
    </dataValidation>
    <dataValidation errorStyle="warning" type="decimal" operator="equal" showInputMessage="1" showErrorMessage="1" error="{2}" sqref="S18">
      <formula1>"='男$0_17_18$AA00100001'"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T11">
      <formula1>"='女$0_10_19$AA00100002'"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error="{2}" sqref="T18">
      <formula1>"='女$0_17_19$AA00100002'"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  <dataValidation errorStyle="warning" type="decimal" operator="equal" showInputMessage="1" showErrorMessage="1" sqref="I20:T21 E13:T14 B31:T31 B26:T26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6"/>
  <sheetViews>
    <sheetView workbookViewId="0" topLeftCell="A1">
      <selection activeCell="AF27" sqref="AF27"/>
    </sheetView>
  </sheetViews>
  <sheetFormatPr defaultColWidth="9.28125" defaultRowHeight="15"/>
  <cols>
    <col min="1" max="1" width="20.140625" style="0" customWidth="1"/>
    <col min="2" max="2" width="7.140625" style="0" customWidth="1"/>
    <col min="3" max="3" width="4.140625" style="0" customWidth="1"/>
    <col min="4" max="4" width="3.140625" style="0" customWidth="1"/>
    <col min="5" max="5" width="7.140625" style="0" customWidth="1"/>
    <col min="6" max="6" width="5.140625" style="0" customWidth="1"/>
    <col min="7" max="7" width="4.140625" style="0" customWidth="1"/>
    <col min="8" max="8" width="7.140625" style="0" customWidth="1"/>
    <col min="9" max="9" width="3.140625" style="0" customWidth="1"/>
    <col min="10" max="11" width="7.140625" style="0" customWidth="1"/>
    <col min="12" max="13" width="6.140625" style="0" customWidth="1"/>
    <col min="16" max="16" width="10.140625" style="0" customWidth="1"/>
    <col min="19" max="19" width="8.140625" style="0" customWidth="1"/>
    <col min="20" max="25" width="7.140625" style="0" customWidth="1"/>
    <col min="26" max="27" width="6.140625" style="0" customWidth="1"/>
    <col min="28" max="28" width="7.140625" style="0" customWidth="1"/>
    <col min="29" max="29" width="6.140625" style="0" customWidth="1"/>
    <col min="30" max="30" width="7.140625" style="0" customWidth="1"/>
    <col min="31" max="31" width="10.140625" style="0" customWidth="1"/>
  </cols>
  <sheetData>
    <row r="1" ht="0.1" hidden="1">
      <c r="A1" s="36"/>
    </row>
    <row r="2" spans="1:7" ht="0.1" hidden="1">
      <c r="A2" s="13" t="s">
        <v>0</v>
      </c>
      <c r="B2" s="13" t="s">
        <v>7</v>
      </c>
      <c r="C2" s="13" t="s">
        <v>15</v>
      </c>
      <c r="D2" s="13" t="s">
        <v>17</v>
      </c>
      <c r="E2" s="24" t="s">
        <v>19</v>
      </c>
      <c r="F2" s="26" t="s">
        <v>46</v>
      </c>
      <c r="G2" s="13" t="s">
        <v>23</v>
      </c>
    </row>
    <row r="3" ht="0.1" hidden="1">
      <c r="A3" s="36"/>
    </row>
    <row r="4" ht="18.05" customHeight="1"/>
    <row r="5" ht="18.05" customHeight="1">
      <c r="A5" s="37"/>
    </row>
    <row r="6" spans="1:31" ht="48.1" customHeight="1">
      <c r="A6" s="4" t="str">
        <f>F2</f>
        <v>桃園市兒少保護個案基本資料(續1)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4.95" customHeight="1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2" ht="30.05" customHeight="1">
      <c r="A8" s="6" t="s">
        <v>3</v>
      </c>
      <c r="B8" s="14" t="s">
        <v>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34"/>
    </row>
    <row r="9" spans="1:32" ht="30.05" customHeight="1">
      <c r="A9" s="6"/>
      <c r="B9" s="14" t="s">
        <v>4</v>
      </c>
      <c r="C9" s="14"/>
      <c r="D9" s="14"/>
      <c r="E9" s="14"/>
      <c r="F9" s="14"/>
      <c r="G9" s="14"/>
      <c r="H9" s="14"/>
      <c r="I9" s="14"/>
      <c r="J9" s="14"/>
      <c r="K9" s="14" t="s">
        <v>50</v>
      </c>
      <c r="L9" s="14"/>
      <c r="M9" s="14"/>
      <c r="N9" s="14" t="s">
        <v>52</v>
      </c>
      <c r="O9" s="14"/>
      <c r="P9" s="14"/>
      <c r="Q9" s="14" t="s">
        <v>55</v>
      </c>
      <c r="R9" s="14"/>
      <c r="S9" s="14"/>
      <c r="T9" s="14" t="s">
        <v>57</v>
      </c>
      <c r="U9" s="14"/>
      <c r="V9" s="14"/>
      <c r="W9" s="14" t="s">
        <v>60</v>
      </c>
      <c r="X9" s="14"/>
      <c r="Y9" s="14"/>
      <c r="Z9" s="14" t="s">
        <v>61</v>
      </c>
      <c r="AA9" s="14"/>
      <c r="AB9" s="14"/>
      <c r="AC9" s="14" t="s">
        <v>38</v>
      </c>
      <c r="AD9" s="14"/>
      <c r="AE9" s="14"/>
      <c r="AF9" s="34"/>
    </row>
    <row r="10" spans="1:31" ht="30.05" customHeight="1">
      <c r="A10" s="6"/>
      <c r="B10" s="18" t="s">
        <v>9</v>
      </c>
      <c r="C10" s="18"/>
      <c r="D10" s="18"/>
      <c r="E10" s="18" t="s">
        <v>16</v>
      </c>
      <c r="F10" s="18"/>
      <c r="G10" s="18" t="s">
        <v>18</v>
      </c>
      <c r="H10" s="18"/>
      <c r="I10" s="18" t="s">
        <v>38</v>
      </c>
      <c r="J10" s="18"/>
      <c r="K10" s="18" t="s">
        <v>16</v>
      </c>
      <c r="L10" s="18" t="s">
        <v>18</v>
      </c>
      <c r="M10" s="18" t="s">
        <v>38</v>
      </c>
      <c r="N10" s="18" t="s">
        <v>16</v>
      </c>
      <c r="O10" s="18" t="s">
        <v>18</v>
      </c>
      <c r="P10" s="18" t="s">
        <v>38</v>
      </c>
      <c r="Q10" s="18" t="s">
        <v>16</v>
      </c>
      <c r="R10" s="18" t="s">
        <v>18</v>
      </c>
      <c r="S10" s="18" t="s">
        <v>38</v>
      </c>
      <c r="T10" s="18" t="s">
        <v>16</v>
      </c>
      <c r="U10" s="18" t="s">
        <v>18</v>
      </c>
      <c r="V10" s="18" t="s">
        <v>38</v>
      </c>
      <c r="W10" s="18" t="s">
        <v>16</v>
      </c>
      <c r="X10" s="18" t="s">
        <v>18</v>
      </c>
      <c r="Y10" s="18" t="s">
        <v>38</v>
      </c>
      <c r="Z10" s="14" t="s">
        <v>16</v>
      </c>
      <c r="AA10" s="14" t="s">
        <v>18</v>
      </c>
      <c r="AB10" s="14" t="s">
        <v>38</v>
      </c>
      <c r="AC10" s="14" t="s">
        <v>16</v>
      </c>
      <c r="AD10" s="14" t="s">
        <v>18</v>
      </c>
      <c r="AE10" s="51" t="s">
        <v>38</v>
      </c>
    </row>
    <row r="11" spans="1:31" ht="30.05" customHeight="1">
      <c r="A11" s="9" t="s">
        <v>4</v>
      </c>
      <c r="B11" s="41">
        <f>SUM(B12:D13)</f>
        <v>623</v>
      </c>
      <c r="C11" s="41"/>
      <c r="D11" s="41"/>
      <c r="E11" s="41">
        <f>SUM(E12:F13)</f>
        <v>392</v>
      </c>
      <c r="F11" s="41"/>
      <c r="G11" s="41">
        <f>SUM(G12:H13)</f>
        <v>219</v>
      </c>
      <c r="H11" s="41"/>
      <c r="I11" s="41">
        <f>SUM(I12:J13)</f>
        <v>12</v>
      </c>
      <c r="J11" s="41"/>
      <c r="K11" s="41">
        <f>SUM(K12:K13)</f>
        <v>72</v>
      </c>
      <c r="L11" s="41">
        <f>SUM(L12:L13)</f>
        <v>12</v>
      </c>
      <c r="M11" s="41">
        <f>SUM(M12:M13)</f>
        <v>0</v>
      </c>
      <c r="N11" s="41">
        <f>SUM(N12:N13)</f>
        <v>55</v>
      </c>
      <c r="O11" s="41">
        <f>SUM(O12:O13)</f>
        <v>50</v>
      </c>
      <c r="P11" s="41">
        <f>SUM(P12:P13)</f>
        <v>0</v>
      </c>
      <c r="Q11" s="41">
        <f>SUM(Q12:Q13)</f>
        <v>101</v>
      </c>
      <c r="R11" s="41">
        <f>SUM(R12:R13)</f>
        <v>78</v>
      </c>
      <c r="S11" s="41">
        <f>SUM(S12:S13)</f>
        <v>0</v>
      </c>
      <c r="T11" s="41">
        <f>SUM(T12:T13)</f>
        <v>90</v>
      </c>
      <c r="U11" s="41">
        <f>SUM(U12:U13)</f>
        <v>58</v>
      </c>
      <c r="V11" s="41">
        <f>SUM(V12:V13)</f>
        <v>0</v>
      </c>
      <c r="W11" s="41">
        <f>SUM(W12:W13)</f>
        <v>23</v>
      </c>
      <c r="X11" s="41">
        <f>SUM(X12:X13)</f>
        <v>13</v>
      </c>
      <c r="Y11" s="41">
        <f>SUM(Y12:Y13)</f>
        <v>0</v>
      </c>
      <c r="Z11" s="41">
        <f>SUM(Z12:Z13)</f>
        <v>8</v>
      </c>
      <c r="AA11" s="41">
        <f>SUM(AA12:AA13)</f>
        <v>5</v>
      </c>
      <c r="AB11" s="41">
        <f>SUM(AB12:AB13)</f>
        <v>0</v>
      </c>
      <c r="AC11" s="41">
        <f>SUM(AC12:AC13)</f>
        <v>43</v>
      </c>
      <c r="AD11" s="41">
        <f>SUM(AD12:AD13)</f>
        <v>3</v>
      </c>
      <c r="AE11" s="52">
        <f>SUM(AE12:AE13)</f>
        <v>12</v>
      </c>
    </row>
    <row r="12" spans="1:31" ht="30.05" customHeight="1">
      <c r="A12" s="9" t="s">
        <v>5</v>
      </c>
      <c r="B12" s="41">
        <f>SUM(E12:J12)</f>
        <v>568</v>
      </c>
      <c r="C12" s="41"/>
      <c r="D12" s="41"/>
      <c r="E12" s="41">
        <f>SUM(K12,N12,Q12,T12,W12,Z12,AC12)</f>
        <v>359</v>
      </c>
      <c r="F12" s="41"/>
      <c r="G12" s="41">
        <f>SUM(L12,O12,R12,U12,X12,AA12,AD12)</f>
        <v>197</v>
      </c>
      <c r="H12" s="41"/>
      <c r="I12" s="41">
        <f>SUM(M12,P12,S12,V12,Y12,AB12,AE12)</f>
        <v>12</v>
      </c>
      <c r="J12" s="41"/>
      <c r="K12" s="19">
        <v>67</v>
      </c>
      <c r="L12" s="19">
        <v>11</v>
      </c>
      <c r="M12" s="19">
        <v>0</v>
      </c>
      <c r="N12" s="19">
        <v>47</v>
      </c>
      <c r="O12" s="19">
        <v>39</v>
      </c>
      <c r="P12" s="19">
        <v>0</v>
      </c>
      <c r="Q12" s="19">
        <v>91</v>
      </c>
      <c r="R12" s="19">
        <v>73</v>
      </c>
      <c r="S12" s="19">
        <v>0</v>
      </c>
      <c r="T12" s="19">
        <v>84</v>
      </c>
      <c r="U12" s="19">
        <v>53</v>
      </c>
      <c r="V12" s="19">
        <v>0</v>
      </c>
      <c r="W12" s="19">
        <v>21</v>
      </c>
      <c r="X12" s="19">
        <v>13</v>
      </c>
      <c r="Y12" s="19">
        <v>0</v>
      </c>
      <c r="Z12" s="19">
        <v>8</v>
      </c>
      <c r="AA12" s="19">
        <v>5</v>
      </c>
      <c r="AB12" s="19">
        <v>0</v>
      </c>
      <c r="AC12" s="19">
        <v>41</v>
      </c>
      <c r="AD12" s="19">
        <v>3</v>
      </c>
      <c r="AE12" s="53">
        <v>12</v>
      </c>
    </row>
    <row r="13" spans="1:31" ht="30.05" customHeight="1">
      <c r="A13" s="6" t="s">
        <v>6</v>
      </c>
      <c r="B13" s="41">
        <f>SUM(E13:J13)</f>
        <v>55</v>
      </c>
      <c r="C13" s="41"/>
      <c r="D13" s="41"/>
      <c r="E13" s="41">
        <f>SUM(K13,N13,Q13,T13,W13,Z13,AC13)</f>
        <v>33</v>
      </c>
      <c r="F13" s="41"/>
      <c r="G13" s="41">
        <f>SUM(L13,O13,R13,U13,X13,AA13,AD13)</f>
        <v>22</v>
      </c>
      <c r="H13" s="41"/>
      <c r="I13" s="41">
        <f>SUM(M13,P13,S13,V13,Y13,AB13,AE13)</f>
        <v>0</v>
      </c>
      <c r="J13" s="41"/>
      <c r="K13" s="19">
        <v>5</v>
      </c>
      <c r="L13" s="19">
        <v>1</v>
      </c>
      <c r="M13" s="19">
        <v>0</v>
      </c>
      <c r="N13" s="19">
        <v>8</v>
      </c>
      <c r="O13" s="19">
        <v>11</v>
      </c>
      <c r="P13" s="19">
        <v>0</v>
      </c>
      <c r="Q13" s="19">
        <v>10</v>
      </c>
      <c r="R13" s="19">
        <v>5</v>
      </c>
      <c r="S13" s="19">
        <v>0</v>
      </c>
      <c r="T13" s="19">
        <v>6</v>
      </c>
      <c r="U13" s="19">
        <v>5</v>
      </c>
      <c r="V13" s="19">
        <v>0</v>
      </c>
      <c r="W13" s="19">
        <v>2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2</v>
      </c>
      <c r="AD13" s="19">
        <v>0</v>
      </c>
      <c r="AE13" s="53">
        <v>0</v>
      </c>
    </row>
    <row r="14" spans="1:31" ht="30.05" customHeight="1">
      <c r="A14" s="38"/>
      <c r="B14" s="38"/>
      <c r="C14" s="38"/>
      <c r="D14" s="44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8"/>
      <c r="AC14" s="48"/>
      <c r="AD14" s="48"/>
      <c r="AE14" s="48"/>
    </row>
    <row r="15" spans="1:32" ht="30.05" customHeight="1">
      <c r="A15" s="6" t="s">
        <v>3</v>
      </c>
      <c r="B15" s="14" t="s">
        <v>44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34"/>
    </row>
    <row r="16" spans="1:32" ht="30.05" customHeight="1">
      <c r="A16" s="6"/>
      <c r="B16" s="14" t="s">
        <v>4</v>
      </c>
      <c r="C16" s="14"/>
      <c r="D16" s="14"/>
      <c r="E16" s="14"/>
      <c r="F16" s="14"/>
      <c r="G16" s="14"/>
      <c r="H16" s="14"/>
      <c r="I16" s="14"/>
      <c r="J16" s="15" t="s">
        <v>48</v>
      </c>
      <c r="K16" s="15"/>
      <c r="L16" s="15" t="s">
        <v>51</v>
      </c>
      <c r="M16" s="15"/>
      <c r="N16" s="14" t="s">
        <v>53</v>
      </c>
      <c r="O16" s="14"/>
      <c r="P16" s="14"/>
      <c r="Q16" s="14"/>
      <c r="R16" s="14"/>
      <c r="S16" s="14"/>
      <c r="T16" s="14" t="s">
        <v>58</v>
      </c>
      <c r="U16" s="14"/>
      <c r="V16" s="14"/>
      <c r="W16" s="14"/>
      <c r="X16" s="14"/>
      <c r="Y16" s="14"/>
      <c r="Z16" s="14" t="s">
        <v>62</v>
      </c>
      <c r="AA16" s="14"/>
      <c r="AB16" s="14"/>
      <c r="AC16" s="14"/>
      <c r="AD16" s="14"/>
      <c r="AE16" s="14"/>
      <c r="AF16" s="35"/>
    </row>
    <row r="17" spans="1:32" ht="30.05" customHeight="1">
      <c r="A17" s="6"/>
      <c r="B17" s="14" t="s">
        <v>9</v>
      </c>
      <c r="C17" s="14"/>
      <c r="D17" s="14" t="s">
        <v>16</v>
      </c>
      <c r="E17" s="14"/>
      <c r="F17" s="14" t="s">
        <v>18</v>
      </c>
      <c r="G17" s="14"/>
      <c r="H17" s="14" t="s">
        <v>38</v>
      </c>
      <c r="I17" s="14"/>
      <c r="J17" s="15"/>
      <c r="K17" s="15"/>
      <c r="L17" s="15"/>
      <c r="M17" s="15"/>
      <c r="N17" s="14" t="s">
        <v>16</v>
      </c>
      <c r="O17" s="14"/>
      <c r="P17" s="14" t="s">
        <v>18</v>
      </c>
      <c r="Q17" s="14"/>
      <c r="R17" s="14" t="s">
        <v>38</v>
      </c>
      <c r="S17" s="14"/>
      <c r="T17" s="14" t="s">
        <v>16</v>
      </c>
      <c r="U17" s="14"/>
      <c r="V17" s="14" t="s">
        <v>18</v>
      </c>
      <c r="W17" s="14"/>
      <c r="X17" s="14" t="s">
        <v>38</v>
      </c>
      <c r="Y17" s="14"/>
      <c r="Z17" s="14" t="s">
        <v>16</v>
      </c>
      <c r="AA17" s="14"/>
      <c r="AB17" s="14" t="s">
        <v>18</v>
      </c>
      <c r="AC17" s="14"/>
      <c r="AD17" s="14" t="s">
        <v>38</v>
      </c>
      <c r="AE17" s="14"/>
      <c r="AF17" s="35"/>
    </row>
    <row r="18" spans="1:32" ht="30.05" customHeight="1">
      <c r="A18" s="6" t="s">
        <v>4</v>
      </c>
      <c r="B18" s="42">
        <f>SUM(B19:C20)</f>
        <v>623</v>
      </c>
      <c r="C18" s="42"/>
      <c r="D18" s="42">
        <f>SUM(D19:E20)</f>
        <v>392</v>
      </c>
      <c r="E18" s="42"/>
      <c r="F18" s="42">
        <f>SUM(F19:G20)</f>
        <v>219</v>
      </c>
      <c r="G18" s="42"/>
      <c r="H18" s="42">
        <f>SUM(H19:I20)</f>
        <v>12</v>
      </c>
      <c r="I18" s="42"/>
      <c r="J18" s="42">
        <f>SUM(J19:K20)</f>
        <v>212</v>
      </c>
      <c r="K18" s="42"/>
      <c r="L18" s="42">
        <f>SUM(L19:M20)</f>
        <v>167</v>
      </c>
      <c r="M18" s="42"/>
      <c r="N18" s="42">
        <f>SUM(N19:O20)</f>
        <v>15</v>
      </c>
      <c r="O18" s="42"/>
      <c r="P18" s="42">
        <f>SUM(P19:Q20)</f>
        <v>2</v>
      </c>
      <c r="Q18" s="42"/>
      <c r="R18" s="42">
        <f>SUM(R19:S20)</f>
        <v>0</v>
      </c>
      <c r="S18" s="42"/>
      <c r="T18" s="42">
        <f>SUM(T19:U20)</f>
        <v>5</v>
      </c>
      <c r="U18" s="42"/>
      <c r="V18" s="42">
        <f>SUM(V19:W20)</f>
        <v>5</v>
      </c>
      <c r="W18" s="42"/>
      <c r="X18" s="42">
        <f>SUM(X19:Y20)</f>
        <v>0</v>
      </c>
      <c r="Y18" s="42"/>
      <c r="Z18" s="42">
        <f>SUM(Z19:AA20)</f>
        <v>14</v>
      </c>
      <c r="AA18" s="42"/>
      <c r="AB18" s="42">
        <f>SUM(AB19:AC20)</f>
        <v>12</v>
      </c>
      <c r="AC18" s="42"/>
      <c r="AD18" s="42">
        <f>SUM(AD19:AE20)</f>
        <v>0</v>
      </c>
      <c r="AE18" s="42"/>
      <c r="AF18" s="35"/>
    </row>
    <row r="19" spans="1:32" ht="30.05" customHeight="1">
      <c r="A19" s="9" t="s">
        <v>5</v>
      </c>
      <c r="B19" s="42">
        <f>SUM(D19:I19)</f>
        <v>568</v>
      </c>
      <c r="C19" s="42"/>
      <c r="D19" s="42">
        <f>SUM(J19,N19,T19,Z19,B26,H26,N26,Q26,T26,Z26)</f>
        <v>359</v>
      </c>
      <c r="E19" s="42"/>
      <c r="F19" s="42">
        <f>SUM(L19,P19,V19,AB19,D26,J26,O26,R26,V26,AB26)</f>
        <v>197</v>
      </c>
      <c r="G19" s="42"/>
      <c r="H19" s="42">
        <f>SUM(R19,X19,AD19,F26,L26,P26,S26,X26,AD26)</f>
        <v>12</v>
      </c>
      <c r="I19" s="42"/>
      <c r="J19" s="47">
        <v>194</v>
      </c>
      <c r="K19" s="47"/>
      <c r="L19" s="47">
        <v>150</v>
      </c>
      <c r="M19" s="47"/>
      <c r="N19" s="47">
        <v>14</v>
      </c>
      <c r="O19" s="47"/>
      <c r="P19" s="47">
        <v>1</v>
      </c>
      <c r="Q19" s="47"/>
      <c r="R19" s="47">
        <v>0</v>
      </c>
      <c r="S19" s="47"/>
      <c r="T19" s="47">
        <v>5</v>
      </c>
      <c r="U19" s="47"/>
      <c r="V19" s="47">
        <v>5</v>
      </c>
      <c r="W19" s="47"/>
      <c r="X19" s="47">
        <v>0</v>
      </c>
      <c r="Y19" s="47"/>
      <c r="Z19" s="47">
        <v>11</v>
      </c>
      <c r="AA19" s="47"/>
      <c r="AB19" s="47">
        <v>10</v>
      </c>
      <c r="AC19" s="47"/>
      <c r="AD19" s="47">
        <v>0</v>
      </c>
      <c r="AE19" s="47"/>
      <c r="AF19" s="35"/>
    </row>
    <row r="20" spans="1:32" ht="30.05" customHeight="1">
      <c r="A20" s="9" t="s">
        <v>6</v>
      </c>
      <c r="B20" s="42">
        <f>SUM(D20:I20)</f>
        <v>55</v>
      </c>
      <c r="C20" s="42"/>
      <c r="D20" s="42">
        <f>SUM(J20,N20,T20,Z20,B27,H27,N27,Q27,T27,Z27)</f>
        <v>33</v>
      </c>
      <c r="E20" s="42"/>
      <c r="F20" s="42">
        <f>SUM(L20,P20,V20,AB20,D27,J27,O27,R27,V27,AB27)</f>
        <v>22</v>
      </c>
      <c r="G20" s="42"/>
      <c r="H20" s="42">
        <f>SUM(R20,X20,AD20,F27,L27,P27,S27,X27,AD27)</f>
        <v>0</v>
      </c>
      <c r="I20" s="42"/>
      <c r="J20" s="47">
        <v>18</v>
      </c>
      <c r="K20" s="47"/>
      <c r="L20" s="47">
        <v>17</v>
      </c>
      <c r="M20" s="47"/>
      <c r="N20" s="47">
        <v>1</v>
      </c>
      <c r="O20" s="47"/>
      <c r="P20" s="47">
        <v>1</v>
      </c>
      <c r="Q20" s="47"/>
      <c r="R20" s="47">
        <v>0</v>
      </c>
      <c r="S20" s="47"/>
      <c r="T20" s="47">
        <v>0</v>
      </c>
      <c r="U20" s="47"/>
      <c r="V20" s="47">
        <v>0</v>
      </c>
      <c r="W20" s="47"/>
      <c r="X20" s="47">
        <v>0</v>
      </c>
      <c r="Y20" s="47"/>
      <c r="Z20" s="47">
        <v>3</v>
      </c>
      <c r="AA20" s="47"/>
      <c r="AB20" s="47">
        <v>2</v>
      </c>
      <c r="AC20" s="47"/>
      <c r="AD20" s="47">
        <v>0</v>
      </c>
      <c r="AE20" s="47"/>
      <c r="AF20" s="35"/>
    </row>
    <row r="21" spans="1:31" ht="30.05" customHeight="1">
      <c r="A21" s="38"/>
      <c r="B21" s="43"/>
      <c r="C21" s="43"/>
      <c r="D21" s="43"/>
      <c r="E21" s="43"/>
      <c r="F21" s="43"/>
      <c r="G21" s="46"/>
      <c r="H21" s="4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49"/>
      <c r="AC21" s="50"/>
      <c r="AD21" s="50"/>
      <c r="AE21" s="50"/>
    </row>
    <row r="22" spans="1:32" ht="30.05" customHeight="1">
      <c r="A22" s="6" t="s">
        <v>3</v>
      </c>
      <c r="B22" s="14" t="s">
        <v>44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34"/>
    </row>
    <row r="23" spans="1:32" ht="30.05" customHeight="1">
      <c r="A23" s="6"/>
      <c r="B23" s="14" t="s">
        <v>45</v>
      </c>
      <c r="C23" s="14"/>
      <c r="D23" s="14"/>
      <c r="E23" s="14"/>
      <c r="F23" s="14"/>
      <c r="G23" s="14"/>
      <c r="H23" s="14" t="s">
        <v>47</v>
      </c>
      <c r="I23" s="14"/>
      <c r="J23" s="14"/>
      <c r="K23" s="14"/>
      <c r="L23" s="14"/>
      <c r="M23" s="14"/>
      <c r="N23" s="14" t="s">
        <v>54</v>
      </c>
      <c r="O23" s="14"/>
      <c r="P23" s="14"/>
      <c r="Q23" s="14" t="s">
        <v>56</v>
      </c>
      <c r="R23" s="14"/>
      <c r="S23" s="14"/>
      <c r="T23" s="14" t="s">
        <v>59</v>
      </c>
      <c r="U23" s="14"/>
      <c r="V23" s="14"/>
      <c r="W23" s="14"/>
      <c r="X23" s="14"/>
      <c r="Y23" s="14"/>
      <c r="Z23" s="14" t="s">
        <v>38</v>
      </c>
      <c r="AA23" s="14"/>
      <c r="AB23" s="14"/>
      <c r="AC23" s="14"/>
      <c r="AD23" s="14"/>
      <c r="AE23" s="14"/>
      <c r="AF23" s="34"/>
    </row>
    <row r="24" spans="1:32" ht="30.05" customHeight="1">
      <c r="A24" s="6"/>
      <c r="B24" s="14" t="s">
        <v>16</v>
      </c>
      <c r="C24" s="14"/>
      <c r="D24" s="14" t="s">
        <v>18</v>
      </c>
      <c r="E24" s="14"/>
      <c r="F24" s="14" t="s">
        <v>38</v>
      </c>
      <c r="G24" s="14"/>
      <c r="H24" s="14" t="s">
        <v>16</v>
      </c>
      <c r="I24" s="14"/>
      <c r="J24" s="14" t="s">
        <v>18</v>
      </c>
      <c r="K24" s="14"/>
      <c r="L24" s="14" t="s">
        <v>38</v>
      </c>
      <c r="M24" s="14"/>
      <c r="N24" s="14" t="s">
        <v>16</v>
      </c>
      <c r="O24" s="14" t="s">
        <v>18</v>
      </c>
      <c r="P24" s="14" t="s">
        <v>38</v>
      </c>
      <c r="Q24" s="14" t="s">
        <v>16</v>
      </c>
      <c r="R24" s="14" t="s">
        <v>18</v>
      </c>
      <c r="S24" s="14" t="s">
        <v>38</v>
      </c>
      <c r="T24" s="14" t="s">
        <v>16</v>
      </c>
      <c r="U24" s="14"/>
      <c r="V24" s="14" t="s">
        <v>18</v>
      </c>
      <c r="W24" s="14"/>
      <c r="X24" s="14" t="s">
        <v>38</v>
      </c>
      <c r="Y24" s="14"/>
      <c r="Z24" s="14" t="s">
        <v>16</v>
      </c>
      <c r="AA24" s="14"/>
      <c r="AB24" s="14" t="s">
        <v>18</v>
      </c>
      <c r="AC24" s="14"/>
      <c r="AD24" s="14" t="s">
        <v>38</v>
      </c>
      <c r="AE24" s="14"/>
      <c r="AF24" s="34"/>
    </row>
    <row r="25" spans="1:32" ht="30.05" customHeight="1">
      <c r="A25" s="6" t="s">
        <v>4</v>
      </c>
      <c r="B25" s="41">
        <f>SUM(B26:C27)</f>
        <v>13</v>
      </c>
      <c r="C25" s="41"/>
      <c r="D25" s="41">
        <f>SUM(D26:E27)</f>
        <v>8</v>
      </c>
      <c r="E25" s="41"/>
      <c r="F25" s="41">
        <f>SUM(F26:G27)</f>
        <v>0</v>
      </c>
      <c r="G25" s="41"/>
      <c r="H25" s="41">
        <f>SUM(H26:I27)</f>
        <v>2</v>
      </c>
      <c r="I25" s="41"/>
      <c r="J25" s="41">
        <f>SUM(J26:K27)</f>
        <v>0</v>
      </c>
      <c r="K25" s="41"/>
      <c r="L25" s="41">
        <f>SUM(L26:M27)</f>
        <v>0</v>
      </c>
      <c r="M25" s="41"/>
      <c r="N25" s="41">
        <f>SUM(N26:N27)</f>
        <v>4</v>
      </c>
      <c r="O25" s="41">
        <f>SUM(O26:O27)</f>
        <v>1</v>
      </c>
      <c r="P25" s="41">
        <f>SUM(P26:P27)</f>
        <v>0</v>
      </c>
      <c r="Q25" s="41">
        <f>SUM(Q26:Q27)</f>
        <v>1</v>
      </c>
      <c r="R25" s="41">
        <f>SUM(R26:R27)</f>
        <v>2</v>
      </c>
      <c r="S25" s="41">
        <f>SUM(S26:S27)</f>
        <v>0</v>
      </c>
      <c r="T25" s="41">
        <f>SUM(T26:U27)</f>
        <v>45</v>
      </c>
      <c r="U25" s="41"/>
      <c r="V25" s="41">
        <f>SUM(V26:W27)</f>
        <v>16</v>
      </c>
      <c r="W25" s="41"/>
      <c r="X25" s="41">
        <f>SUM(X26:Y27)</f>
        <v>0</v>
      </c>
      <c r="Y25" s="41"/>
      <c r="Z25" s="41">
        <f>SUM(Z26:AA27)</f>
        <v>81</v>
      </c>
      <c r="AA25" s="41"/>
      <c r="AB25" s="41">
        <f>SUM(AB26:AC27)</f>
        <v>6</v>
      </c>
      <c r="AC25" s="41"/>
      <c r="AD25" s="41">
        <f>SUM(AD26:AE27)</f>
        <v>12</v>
      </c>
      <c r="AE25" s="41"/>
      <c r="AF25" s="34"/>
    </row>
    <row r="26" spans="1:32" ht="30.05" customHeight="1">
      <c r="A26" s="9" t="s">
        <v>5</v>
      </c>
      <c r="B26" s="19">
        <v>9</v>
      </c>
      <c r="C26" s="19"/>
      <c r="D26" s="19">
        <v>7</v>
      </c>
      <c r="E26" s="19"/>
      <c r="F26" s="19">
        <v>0</v>
      </c>
      <c r="G26" s="19"/>
      <c r="H26" s="19">
        <v>1</v>
      </c>
      <c r="I26" s="19"/>
      <c r="J26" s="19">
        <v>0</v>
      </c>
      <c r="K26" s="19"/>
      <c r="L26" s="19">
        <v>0</v>
      </c>
      <c r="M26" s="19"/>
      <c r="N26" s="19">
        <v>4</v>
      </c>
      <c r="O26" s="19">
        <v>1</v>
      </c>
      <c r="P26" s="19">
        <v>0</v>
      </c>
      <c r="Q26" s="19">
        <v>1</v>
      </c>
      <c r="R26" s="19">
        <v>2</v>
      </c>
      <c r="S26" s="19">
        <v>0</v>
      </c>
      <c r="T26" s="19">
        <v>45</v>
      </c>
      <c r="U26" s="19"/>
      <c r="V26" s="19">
        <v>16</v>
      </c>
      <c r="W26" s="19"/>
      <c r="X26" s="19">
        <v>0</v>
      </c>
      <c r="Y26" s="19"/>
      <c r="Z26" s="19">
        <v>75</v>
      </c>
      <c r="AA26" s="19"/>
      <c r="AB26" s="19">
        <v>5</v>
      </c>
      <c r="AC26" s="19"/>
      <c r="AD26" s="19">
        <v>12</v>
      </c>
      <c r="AE26" s="19"/>
      <c r="AF26" s="34"/>
    </row>
    <row r="27" spans="1:32" ht="30.05" customHeight="1">
      <c r="A27" s="9" t="s">
        <v>6</v>
      </c>
      <c r="B27" s="19">
        <v>4</v>
      </c>
      <c r="C27" s="19"/>
      <c r="D27" s="19">
        <v>1</v>
      </c>
      <c r="E27" s="19"/>
      <c r="F27" s="19">
        <v>0</v>
      </c>
      <c r="G27" s="19"/>
      <c r="H27" s="19">
        <v>1</v>
      </c>
      <c r="I27" s="19"/>
      <c r="J27" s="19">
        <v>0</v>
      </c>
      <c r="K27" s="19"/>
      <c r="L27" s="19">
        <v>0</v>
      </c>
      <c r="M27" s="19"/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/>
      <c r="V27" s="19">
        <v>0</v>
      </c>
      <c r="W27" s="19"/>
      <c r="X27" s="19">
        <v>0</v>
      </c>
      <c r="Y27" s="19"/>
      <c r="Z27" s="19">
        <v>6</v>
      </c>
      <c r="AA27" s="19"/>
      <c r="AB27" s="19">
        <v>1</v>
      </c>
      <c r="AC27" s="19"/>
      <c r="AD27" s="19">
        <v>0</v>
      </c>
      <c r="AE27" s="19"/>
      <c r="AF27" s="34"/>
    </row>
    <row r="28" spans="1:31" ht="50.25" customHeight="1">
      <c r="A28" s="39" t="s">
        <v>41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30" spans="1:25" ht="0.1" hidden="1">
      <c r="A30" s="40">
        <v>0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</row>
    <row r="31" spans="1:25" ht="0.1" hidden="1">
      <c r="A31" s="40">
        <v>0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</row>
    <row r="32" spans="1:25" ht="0.1" hidden="1">
      <c r="A32" s="40">
        <v>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</row>
    <row r="33" ht="0.1" hidden="1"/>
    <row r="34" ht="0.1" hidden="1"/>
    <row r="35" ht="0.1" hidden="1"/>
    <row r="36" ht="0.1" hidden="1"/>
    <row r="37" ht="0.1" hidden="1"/>
    <row r="38" ht="0.1" hidden="1"/>
    <row r="39" ht="0.1" hidden="1"/>
    <row r="40" ht="0.1" hidden="1"/>
    <row r="41" ht="0.1" hidden="1">
      <c r="A41" s="37" t="s">
        <v>42</v>
      </c>
    </row>
    <row r="46" ht="15">
      <c r="J46" s="37" t="s">
        <v>49</v>
      </c>
    </row>
    <row r="56" ht="12.75" customHeight="1"/>
    <row r="57" ht="12.75" customHeight="1"/>
    <row r="58" ht="12.75" customHeight="1"/>
    <row r="59" ht="0.1" hidden="1"/>
    <row r="60" ht="0.1" hidden="1"/>
    <row r="61" spans="1:15" ht="0.1" hidden="1">
      <c r="A61" s="40">
        <v>0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</row>
    <row r="62" spans="1:15" ht="0.1" hidden="1">
      <c r="A62" s="40">
        <v>0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</row>
    <row r="63" spans="1:15" ht="0.1" hidden="1">
      <c r="A63" s="40">
        <v>0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</row>
    <row r="64" ht="0.1" hidden="1"/>
    <row r="65" ht="0.1" hidden="1"/>
    <row r="66" ht="0.1" hidden="1"/>
    <row r="67" ht="0.1" hidden="1"/>
    <row r="68" ht="0.1" hidden="1"/>
    <row r="69" ht="0.1" hidden="1"/>
    <row r="70" ht="0.1" hidden="1"/>
    <row r="71" ht="0.1" hidden="1"/>
    <row r="72" ht="0.1" hidden="1"/>
    <row r="73" ht="0.1" hidden="1"/>
    <row r="74" spans="1:18" ht="0.1" hidden="1">
      <c r="A74" s="40">
        <v>0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</row>
    <row r="75" spans="1:18" ht="0.1" hidden="1">
      <c r="A75" s="40">
        <v>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</row>
    <row r="76" spans="1:18" ht="0.1" hidden="1">
      <c r="A76" s="40">
        <v>0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</row>
    <row r="77" ht="0.1" hidden="1"/>
    <row r="78" ht="0.1" hidden="1"/>
    <row r="79" ht="0.1" hidden="1"/>
    <row r="80" ht="0.1" hidden="1"/>
    <row r="81" ht="0.1" hidden="1"/>
    <row r="82" ht="0.1" hidden="1"/>
    <row r="83" ht="0.1" hidden="1"/>
    <row r="84" ht="0.1" hidden="1"/>
    <row r="85" ht="0.1" hidden="1"/>
    <row r="86" ht="0.1" hidden="1"/>
    <row r="87" ht="0.1" hidden="1"/>
    <row r="88" ht="0.1" hidden="1"/>
    <row r="89" ht="0.1" hidden="1"/>
  </sheetData>
  <mergeCells count="151">
    <mergeCell ref="AB24:AC24"/>
    <mergeCell ref="Q23:S23"/>
    <mergeCell ref="L24:M24"/>
    <mergeCell ref="Z24:AA24"/>
    <mergeCell ref="H23:M23"/>
    <mergeCell ref="J24:K24"/>
    <mergeCell ref="A28:AE28"/>
    <mergeCell ref="G10:H10"/>
    <mergeCell ref="W9:Y9"/>
    <mergeCell ref="Z9:AB9"/>
    <mergeCell ref="T16:Y16"/>
    <mergeCell ref="V26:W26"/>
    <mergeCell ref="V25:W25"/>
    <mergeCell ref="V24:W24"/>
    <mergeCell ref="AD24:AE24"/>
    <mergeCell ref="Z23:AE23"/>
    <mergeCell ref="A8:A10"/>
    <mergeCell ref="B11:D11"/>
    <mergeCell ref="E11:F11"/>
    <mergeCell ref="G11:H11"/>
    <mergeCell ref="B13:D13"/>
    <mergeCell ref="A15:A17"/>
    <mergeCell ref="B15:AE15"/>
    <mergeCell ref="T17:U17"/>
    <mergeCell ref="R17:S17"/>
    <mergeCell ref="E13:F13"/>
    <mergeCell ref="B10:D10"/>
    <mergeCell ref="E10:F10"/>
    <mergeCell ref="Z16:AE16"/>
    <mergeCell ref="G13:H13"/>
    <mergeCell ref="B9:J9"/>
    <mergeCell ref="I10:J10"/>
    <mergeCell ref="B12:D12"/>
    <mergeCell ref="G12:H12"/>
    <mergeCell ref="I12:J12"/>
    <mergeCell ref="K9:M9"/>
    <mergeCell ref="I13:J13"/>
    <mergeCell ref="E12:F12"/>
    <mergeCell ref="AC9:AE9"/>
    <mergeCell ref="I11:J11"/>
    <mergeCell ref="N9:P9"/>
    <mergeCell ref="Q9:S9"/>
    <mergeCell ref="T9:V9"/>
    <mergeCell ref="A6:AE6"/>
    <mergeCell ref="A7:AE7"/>
    <mergeCell ref="B8:AE8"/>
    <mergeCell ref="AD17:AE17"/>
    <mergeCell ref="AB17:AC17"/>
    <mergeCell ref="Z17:AA17"/>
    <mergeCell ref="X17:Y17"/>
    <mergeCell ref="V17:W17"/>
    <mergeCell ref="B17:C17"/>
    <mergeCell ref="D17:E17"/>
    <mergeCell ref="A22:A24"/>
    <mergeCell ref="B22:AE22"/>
    <mergeCell ref="T24:U24"/>
    <mergeCell ref="X24:Y24"/>
    <mergeCell ref="T23:Y23"/>
    <mergeCell ref="F17:G17"/>
    <mergeCell ref="J16:K17"/>
    <mergeCell ref="L16:M17"/>
    <mergeCell ref="N16:S16"/>
    <mergeCell ref="B16:I16"/>
    <mergeCell ref="AB20:AC20"/>
    <mergeCell ref="AB19:AC19"/>
    <mergeCell ref="AB18:AC18"/>
    <mergeCell ref="P17:Q17"/>
    <mergeCell ref="N17:O17"/>
    <mergeCell ref="H17:I17"/>
    <mergeCell ref="T20:U20"/>
    <mergeCell ref="T19:U19"/>
    <mergeCell ref="T18:U18"/>
    <mergeCell ref="Z18:AA18"/>
    <mergeCell ref="Z20:AA20"/>
    <mergeCell ref="Z19:AA19"/>
    <mergeCell ref="R18:S18"/>
    <mergeCell ref="R19:S19"/>
    <mergeCell ref="R20:S20"/>
    <mergeCell ref="P20:Q20"/>
    <mergeCell ref="P19:Q19"/>
    <mergeCell ref="P18:Q18"/>
    <mergeCell ref="V20:W20"/>
    <mergeCell ref="J18:K18"/>
    <mergeCell ref="F19:G19"/>
    <mergeCell ref="H18:I18"/>
    <mergeCell ref="N20:O20"/>
    <mergeCell ref="N19:O19"/>
    <mergeCell ref="N18:O18"/>
    <mergeCell ref="L20:M20"/>
    <mergeCell ref="L19:M19"/>
    <mergeCell ref="L18:M18"/>
    <mergeCell ref="B18:C18"/>
    <mergeCell ref="D20:E20"/>
    <mergeCell ref="D19:E19"/>
    <mergeCell ref="F18:G18"/>
    <mergeCell ref="H19:I19"/>
    <mergeCell ref="H20:I20"/>
    <mergeCell ref="D18:E18"/>
    <mergeCell ref="B20:C20"/>
    <mergeCell ref="B19:C19"/>
    <mergeCell ref="J20:K20"/>
    <mergeCell ref="J19:K19"/>
    <mergeCell ref="D24:E24"/>
    <mergeCell ref="F24:G24"/>
    <mergeCell ref="H24:I24"/>
    <mergeCell ref="B23:G23"/>
    <mergeCell ref="B24:C24"/>
    <mergeCell ref="H25:I25"/>
    <mergeCell ref="B25:C25"/>
    <mergeCell ref="D25:E25"/>
    <mergeCell ref="AD26:AE26"/>
    <mergeCell ref="AD25:AE25"/>
    <mergeCell ref="Z26:AA26"/>
    <mergeCell ref="T25:U25"/>
    <mergeCell ref="X25:Y25"/>
    <mergeCell ref="Z25:AA25"/>
    <mergeCell ref="AB25:AC25"/>
    <mergeCell ref="F25:G25"/>
    <mergeCell ref="X20:Y20"/>
    <mergeCell ref="X19:Y19"/>
    <mergeCell ref="X18:Y18"/>
    <mergeCell ref="V19:W19"/>
    <mergeCell ref="V18:W18"/>
    <mergeCell ref="J25:K25"/>
    <mergeCell ref="N23:P23"/>
    <mergeCell ref="L25:M25"/>
    <mergeCell ref="AD19:AE19"/>
    <mergeCell ref="AD18:AE18"/>
    <mergeCell ref="B27:C27"/>
    <mergeCell ref="B26:C26"/>
    <mergeCell ref="AD20:AE20"/>
    <mergeCell ref="AB27:AC27"/>
    <mergeCell ref="AD27:AE27"/>
    <mergeCell ref="T27:U27"/>
    <mergeCell ref="F27:G27"/>
    <mergeCell ref="H27:I27"/>
    <mergeCell ref="V27:W27"/>
    <mergeCell ref="X27:Y27"/>
    <mergeCell ref="Z27:AA27"/>
    <mergeCell ref="J27:K27"/>
    <mergeCell ref="AB26:AC26"/>
    <mergeCell ref="X26:Y26"/>
    <mergeCell ref="D27:E27"/>
    <mergeCell ref="T26:U26"/>
    <mergeCell ref="D26:E26"/>
    <mergeCell ref="F26:G26"/>
    <mergeCell ref="H26:I26"/>
    <mergeCell ref="L26:M26"/>
    <mergeCell ref="J26:K26"/>
    <mergeCell ref="L27:M27"/>
    <mergeCell ref="F20:G20"/>
  </mergeCells>
  <dataValidations count="154">
    <dataValidation errorStyle="warning" type="decimal" operator="equal" showInputMessage="1" showErrorMessage="1" error="{2}" sqref="A5">
      <formula1>"='桃園市$1_4_0$010000068000'"</formula1>
    </dataValidation>
    <dataValidation errorStyle="warning" type="decimal" operator="equal" showInputMessage="1" showErrorMessage="1" error="{2}" sqref="A7">
      <formula1>"='中華民國112年下半年_7月至12月_$1_6_0$2023H2'"</formula1>
    </dataValidation>
    <dataValidation errorStyle="warning" type="decimal" operator="equal" showInputMessage="1" showErrorMessage="1" error="{2}" sqref="A11">
      <formula1>"='通報處理分類$1_10_0$19176'"</formula1>
    </dataValidation>
    <dataValidation errorStyle="warning" type="decimal" operator="equal" showInputMessage="1" showErrorMessage="1" error="{2}" sqref="A12">
      <formula1>"='一般$1_11_0$1900300001'"</formula1>
    </dataValidation>
    <dataValidation errorStyle="warning" type="decimal" operator="equal" showInputMessage="1" showErrorMessage="1" error="{2}" sqref="A13">
      <formula1>"='原住民$1_12_0$1900300002'"</formula1>
    </dataValidation>
    <dataValidation errorStyle="warning" type="decimal" operator="equal" showInputMessage="1" showErrorMessage="1" error="{2}" sqref="A18">
      <formula1>"='通報處理分類$1_17_0$19176'"</formula1>
    </dataValidation>
    <dataValidation errorStyle="warning" type="decimal" operator="equal" showInputMessage="1" showErrorMessage="1" error="{2}" sqref="A19">
      <formula1>"='一般$1_18_0$1900300001'"</formula1>
    </dataValidation>
    <dataValidation errorStyle="warning" type="decimal" operator="equal" showInputMessage="1" showErrorMessage="1" error="{2}" sqref="A20">
      <formula1>"='原住民$1_19_0$1900300002'"</formula1>
    </dataValidation>
    <dataValidation errorStyle="warning" type="decimal" operator="equal" showInputMessage="1" showErrorMessage="1" error="{2}" sqref="A25">
      <formula1>"='通報處理分類$1_24_0$19176'"</formula1>
    </dataValidation>
    <dataValidation errorStyle="warning" type="decimal" operator="equal" showInputMessage="1" showErrorMessage="1" error="{2}" sqref="A26">
      <formula1>"='一般$1_25_0$1900300001'"</formula1>
    </dataValidation>
    <dataValidation errorStyle="warning" type="decimal" operator="equal" showInputMessage="1" showErrorMessage="1" error="{2}" sqref="A27">
      <formula1>"='原住民$1_26_0$1900300002'"</formula1>
    </dataValidation>
    <dataValidation errorStyle="warning" type="decimal" operator="equal" showInputMessage="1" showErrorMessage="1" error="{2}" sqref="B8">
      <formula1>"='兒少保護個案基本資料_施虐者人數依性別.身分別.年齡別.通報處理分類分$1_7_1$1074090a010'"</formula1>
    </dataValidation>
    <dataValidation errorStyle="warning" type="decimal" operator="equal" showInputMessage="1" showErrorMessage="1" error="{2}" sqref="B15">
      <formula1>"='兒少保護個案基本資料_施虐者人數依性別.身分別.施虐者身分.通報處理分類分$1_14_1$1074090a010'"</formula1>
    </dataValidation>
    <dataValidation errorStyle="warning" type="decimal" operator="equal" showInputMessage="1" showErrorMessage="1" error="{2}" sqref="B23">
      <formula1>"='同居人$1_22_1$1911000005'"</formula1>
    </dataValidation>
    <dataValidation errorStyle="warning" type="decimal" operator="equal" showInputMessage="1" showErrorMessage="1" error="{2}" sqref="B24">
      <formula1>"='男$1_23_1$AA00100001'"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D24">
      <formula1>"='女$1_23_3$AA00100002'"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F24">
      <formula1>"='不詳$1_23_5$AA00100003'"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H23">
      <formula1>"='教師$1_22_7$1911000006'"</formula1>
    </dataValidation>
    <dataValidation errorStyle="warning" type="decimal" operator="equal" showInputMessage="1" showErrorMessage="1" error="{2}" sqref="H24">
      <formula1>"='男$1_23_7$AA00100001'"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J16">
      <formula1>"='_養_父$1_15_9$191100000101'"</formula1>
    </dataValidation>
    <dataValidation errorStyle="warning" type="decimal" operator="equal" showInputMessage="1" showErrorMessage="1" error="{2}" sqref="J18">
      <formula1>"='男$1_17_9$AA00100001'"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J24">
      <formula1>"='女$1_23_9$AA00100002'"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K9">
      <formula1>"='未滿20歲$1_8_10$1911100001'"</formula1>
    </dataValidation>
    <dataValidation errorStyle="warning" type="decimal" operator="equal" showInputMessage="1" showErrorMessage="1" error="{2}" sqref="K10">
      <formula1>"='男$1_9_10$AA00100001'"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L10">
      <formula1>"='女$1_9_11$AA00100002'"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L16">
      <formula1>"='_養_母$1_15_11$191100000102'"</formula1>
    </dataValidation>
    <dataValidation errorStyle="warning" type="decimal" operator="equal" showInputMessage="1" showErrorMessage="1" error="{2}" sqref="L18">
      <formula1>"='女$1_17_11$AA00100002'"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L24">
      <formula1>"='不詳$1_23_11$AA00100003'"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M10">
      <formula1>"='不詳$1_9_12$AA00100003'"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N9">
      <formula1>"='_20_未滿30歲$1_8_13$1911100002'"</formula1>
    </dataValidation>
    <dataValidation errorStyle="warning" type="decimal" operator="equal" showInputMessage="1" showErrorMessage="1" error="{2}" sqref="N10">
      <formula1>"='男$1_9_13$AA00100001'"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N16">
      <formula1>"='手足$1_15_13$1911000010'"</formula1>
    </dataValidation>
    <dataValidation errorStyle="warning" type="decimal" operator="equal" showInputMessage="1" showErrorMessage="1" error="{2}" sqref="N17">
      <formula1>"='男$1_16_13$AA00100001'"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N23">
      <formula1>"='同儕_同學_$1_22_13$1911000007'"</formula1>
    </dataValidation>
    <dataValidation errorStyle="warning" type="decimal" operator="equal" showInputMessage="1" showErrorMessage="1" error="{2}" sqref="N24">
      <formula1>"='男$1_23_13$AA00100001'"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O10">
      <formula1>"='女$1_9_14$AA00100002'"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O24">
      <formula1>"='女$1_23_14$AA00100002'"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P10">
      <formula1>"='不詳$1_9_15$AA00100003'"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P17">
      <formula1>"='女$1_16_15$AA00100002'"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P24">
      <formula1>"='不詳$1_23_15$AA00100003'"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Q9">
      <formula1>"='_30_未滿40歲$1_8_16$1911100003'"</formula1>
    </dataValidation>
    <dataValidation errorStyle="warning" type="decimal" operator="equal" showInputMessage="1" showErrorMessage="1" error="{2}" sqref="Q10">
      <formula1>"='男$1_9_16$AA00100001'"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Q23">
      <formula1>"='保母$1_22_16$1911000008'"</formula1>
    </dataValidation>
    <dataValidation errorStyle="warning" type="decimal" operator="equal" showInputMessage="1" showErrorMessage="1" error="{2}" sqref="Q24">
      <formula1>"='男$1_23_16$AA00100001'"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R10">
      <formula1>"='女$1_9_17$AA00100002'"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R17">
      <formula1>"='不詳$1_16_17$AA00100003'"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R24">
      <formula1>"='女$1_23_17$AA00100002'"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S10">
      <formula1>"='不詳$1_9_18$AA00100003'"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S24">
      <formula1>"='不詳$1_23_18$AA00100003'"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T9">
      <formula1>"='_40_未滿50歲$1_8_19$1911100004'"</formula1>
    </dataValidation>
    <dataValidation errorStyle="warning" type="decimal" operator="equal" showInputMessage="1" showErrorMessage="1" error="{2}" sqref="T10">
      <formula1>"='男$1_9_19$AA00100001'"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T16">
      <formula1>"='_外_祖父母$1_15_19$1911000011'"</formula1>
    </dataValidation>
    <dataValidation errorStyle="warning" type="decimal" operator="equal" showInputMessage="1" showErrorMessage="1" error="{2}" sqref="T17">
      <formula1>"='男$1_16_19$AA00100001'"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T23">
      <formula1>"='其他$1_22_19$191100000901'"</formula1>
    </dataValidation>
    <dataValidation errorStyle="warning" type="decimal" operator="equal" showInputMessage="1" showErrorMessage="1" error="{2}" sqref="T24">
      <formula1>"='男$1_23_19$AA00100001'"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U10">
      <formula1>"='女$1_9_20$AA00100002'"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V10">
      <formula1>"='不詳$1_9_21$AA00100003'"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V17">
      <formula1>"='女$1_16_21$AA00100002'"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V24">
      <formula1>"='女$1_23_21$AA00100002'"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W9">
      <formula1>"='_50_未滿60歲$1_8_22$1911100005'"</formula1>
    </dataValidation>
    <dataValidation errorStyle="warning" type="decimal" operator="equal" showInputMessage="1" showErrorMessage="1" error="{2}" sqref="W10">
      <formula1>"='男$1_9_22$AA00100001'"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X10">
      <formula1>"='女$1_9_23$AA00100002'"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X17">
      <formula1>"='不詳$1_16_23$AA00100003'"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X24">
      <formula1>"='不詳$1_23_23$AA00100003'"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Y10">
      <formula1>"='不詳$1_9_24$AA00100003'"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Z9">
      <formula1>"='_60歲以上$1_8_25$1911100006'"</formula1>
    </dataValidation>
    <dataValidation errorStyle="warning" type="decimal" operator="equal" showInputMessage="1" showErrorMessage="1" error="{2}" sqref="Z10">
      <formula1>"='男$1_9_25$AA00100001'"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Z16">
      <formula1>"='其他親屬$1_15_25$1911000012'"</formula1>
    </dataValidation>
    <dataValidation errorStyle="warning" type="decimal" operator="equal" showInputMessage="1" showErrorMessage="1" error="{2}" sqref="Z17">
      <formula1>"='男$1_16_25$AA00100001'"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Z23">
      <formula1>"='不詳$1_22_25$191100000902'"</formula1>
    </dataValidation>
    <dataValidation errorStyle="warning" type="decimal" operator="equal" showInputMessage="1" showErrorMessage="1" error="{2}" sqref="Z24">
      <formula1>"='男$1_23_25$AA00100001'"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AA10">
      <formula1>"='女$1_9_26$AA00100002'"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AB10">
      <formula1>"='不詳$1_9_27$AA00100003'"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AB17">
      <formula1>"='女$1_16_27$AA00100002'"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AB24">
      <formula1>"='女$1_23_27$AA00100002'"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AC9">
      <formula1>"='其他_不詳_$1_8_28$1911100007'"</formula1>
    </dataValidation>
    <dataValidation errorStyle="warning" type="decimal" operator="equal" showInputMessage="1" showErrorMessage="1" error="{2}" sqref="AC10">
      <formula1>"='男$1_9_28$AA00100001'"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AD10">
      <formula1>"='女$1_9_29$AA00100002'"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AD17">
      <formula1>"='不詳$1_16_29$AA00100003'"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AD24">
      <formula1>"='不詳$1_23_29$AA00100003'"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error="{2}" sqref="AE10">
      <formula1>"='不詳$1_9_30$AA00100003'"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  <dataValidation errorStyle="warning" type="decimal" operator="equal" showInputMessage="1" showErrorMessage="1" sqref="K12:AE13 J19:AE20 B26:AE27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workbookViewId="0" topLeftCell="A1">
      <selection activeCell="W26" sqref="W26"/>
    </sheetView>
  </sheetViews>
  <sheetFormatPr defaultColWidth="9.28125" defaultRowHeight="15"/>
  <cols>
    <col min="2" max="2" width="13.140625" style="0" customWidth="1"/>
    <col min="9" max="9" width="4.140625" style="0" customWidth="1"/>
    <col min="13" max="13" width="8.140625" style="0" customWidth="1"/>
    <col min="17" max="17" width="8.140625" style="0" customWidth="1"/>
    <col min="24" max="24" width="17.140625" style="0" customWidth="1"/>
    <col min="25" max="26" width="8.140625" style="0" customWidth="1"/>
    <col min="29" max="29" width="12.140625" style="0" customWidth="1"/>
  </cols>
  <sheetData>
    <row r="1" ht="0.1" hidden="1">
      <c r="A1" s="36"/>
    </row>
    <row r="2" spans="1:7" ht="0.1" hidden="1">
      <c r="A2" s="13" t="s">
        <v>0</v>
      </c>
      <c r="B2" s="13" t="s">
        <v>7</v>
      </c>
      <c r="C2" s="13" t="s">
        <v>15</v>
      </c>
      <c r="D2" s="13" t="s">
        <v>17</v>
      </c>
      <c r="E2" s="24" t="s">
        <v>19</v>
      </c>
      <c r="F2" s="26" t="s">
        <v>64</v>
      </c>
      <c r="G2" s="13" t="s">
        <v>23</v>
      </c>
    </row>
    <row r="3" spans="1:3" ht="0.1" hidden="1">
      <c r="A3" s="13" t="s">
        <v>63</v>
      </c>
      <c r="B3" s="13" t="s">
        <v>68</v>
      </c>
      <c r="C3" s="13" t="s">
        <v>69</v>
      </c>
    </row>
    <row r="4" ht="18.05" customHeight="1"/>
    <row r="5" ht="18.05" customHeight="1">
      <c r="A5" s="37"/>
    </row>
    <row r="6" spans="1:26" ht="48.1" customHeight="1">
      <c r="A6" s="4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6"/>
      <c r="Z6" s="66"/>
    </row>
    <row r="7" spans="1:26" ht="24.95" customHeight="1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5"/>
      <c r="Z7" s="65"/>
    </row>
    <row r="8" spans="1:28" ht="35.15" customHeight="1">
      <c r="A8" s="9" t="s">
        <v>3</v>
      </c>
      <c r="B8" s="15"/>
      <c r="C8" s="15" t="s">
        <v>70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67"/>
      <c r="Z8" s="64"/>
      <c r="AA8" s="69"/>
      <c r="AB8" s="69"/>
    </row>
    <row r="9" spans="1:28" ht="35.15" customHeight="1">
      <c r="A9" s="9"/>
      <c r="B9" s="15"/>
      <c r="C9" s="15" t="s">
        <v>4</v>
      </c>
      <c r="D9" s="15"/>
      <c r="E9" s="15"/>
      <c r="F9" s="15"/>
      <c r="G9" s="15"/>
      <c r="H9" s="15"/>
      <c r="I9" s="15"/>
      <c r="J9" s="14" t="s">
        <v>77</v>
      </c>
      <c r="K9" s="14"/>
      <c r="L9" s="14"/>
      <c r="M9" s="15" t="s">
        <v>80</v>
      </c>
      <c r="N9" s="15"/>
      <c r="O9" s="15"/>
      <c r="P9" s="15" t="s">
        <v>84</v>
      </c>
      <c r="Q9" s="15"/>
      <c r="R9" s="15"/>
      <c r="S9" s="15" t="s">
        <v>86</v>
      </c>
      <c r="T9" s="15"/>
      <c r="U9" s="15"/>
      <c r="V9" s="15" t="s">
        <v>38</v>
      </c>
      <c r="W9" s="15"/>
      <c r="X9" s="15"/>
      <c r="Y9" s="68"/>
      <c r="Z9" s="69"/>
      <c r="AA9" s="69"/>
      <c r="AB9" s="69"/>
    </row>
    <row r="10" spans="1:28" ht="35.15" customHeight="1">
      <c r="A10" s="9"/>
      <c r="B10" s="15"/>
      <c r="C10" s="15" t="s">
        <v>9</v>
      </c>
      <c r="D10" s="15"/>
      <c r="E10" s="15"/>
      <c r="F10" s="63" t="s">
        <v>16</v>
      </c>
      <c r="G10" s="27" t="s">
        <v>18</v>
      </c>
      <c r="H10" s="27" t="s">
        <v>38</v>
      </c>
      <c r="I10" s="27"/>
      <c r="J10" s="27" t="s">
        <v>16</v>
      </c>
      <c r="K10" s="27" t="s">
        <v>18</v>
      </c>
      <c r="L10" s="27" t="s">
        <v>38</v>
      </c>
      <c r="M10" s="27" t="s">
        <v>16</v>
      </c>
      <c r="N10" s="27" t="s">
        <v>18</v>
      </c>
      <c r="O10" s="27" t="s">
        <v>38</v>
      </c>
      <c r="P10" s="27" t="s">
        <v>16</v>
      </c>
      <c r="Q10" s="27" t="s">
        <v>18</v>
      </c>
      <c r="R10" s="27" t="s">
        <v>38</v>
      </c>
      <c r="S10" s="27" t="s">
        <v>16</v>
      </c>
      <c r="T10" s="27" t="s">
        <v>18</v>
      </c>
      <c r="U10" s="27" t="s">
        <v>38</v>
      </c>
      <c r="V10" s="27" t="s">
        <v>16</v>
      </c>
      <c r="W10" s="27" t="s">
        <v>18</v>
      </c>
      <c r="X10" s="28" t="s">
        <v>38</v>
      </c>
      <c r="Y10" s="69"/>
      <c r="Z10" s="69"/>
      <c r="AA10" s="69"/>
      <c r="AB10" s="69"/>
    </row>
    <row r="11" spans="1:28" ht="35.15" customHeight="1">
      <c r="A11" s="9" t="s">
        <v>4</v>
      </c>
      <c r="B11" s="15"/>
      <c r="C11" s="17" t="str">
        <f>SUM(C12:E13)</f>
        <v>0</v>
      </c>
      <c r="D11" s="17"/>
      <c r="E11" s="17"/>
      <c r="F11" s="17">
        <f>SUM(F12:F13)</f>
        <v>392</v>
      </c>
      <c r="G11" s="17">
        <f>SUM(G12:G13)</f>
        <v>219</v>
      </c>
      <c r="H11" s="17">
        <f>SUM(H12:I13)</f>
        <v>12</v>
      </c>
      <c r="I11" s="17"/>
      <c r="J11" s="17">
        <f>SUM(J12:J13)</f>
        <v>7</v>
      </c>
      <c r="K11" s="17">
        <f>SUM(K12:K13)</f>
        <v>9</v>
      </c>
      <c r="L11" s="17">
        <f>SUM(L12:L13)</f>
        <v>0</v>
      </c>
      <c r="M11" s="17">
        <f>SUM(M12:M13)</f>
        <v>46</v>
      </c>
      <c r="N11" s="17">
        <f>SUM(N12:N13)</f>
        <v>29</v>
      </c>
      <c r="O11" s="17">
        <f>SUM(O12:O13)</f>
        <v>0</v>
      </c>
      <c r="P11" s="17">
        <f>SUM(P12:P13)</f>
        <v>107</v>
      </c>
      <c r="Q11" s="17">
        <f>SUM(Q12:Q13)</f>
        <v>60</v>
      </c>
      <c r="R11" s="17">
        <f>SUM(R12:R13)</f>
        <v>0</v>
      </c>
      <c r="S11" s="17">
        <f>SUM(S12:S13)</f>
        <v>65</v>
      </c>
      <c r="T11" s="17">
        <f>SUM(T12:T13)</f>
        <v>68</v>
      </c>
      <c r="U11" s="17">
        <f>SUM(U12:U13)</f>
        <v>0</v>
      </c>
      <c r="V11" s="17">
        <f>SUM(V12:V13)</f>
        <v>167</v>
      </c>
      <c r="W11" s="17">
        <f>SUM(W12:W13)</f>
        <v>53</v>
      </c>
      <c r="X11" s="31">
        <f>SUM(X12:X13)</f>
        <v>12</v>
      </c>
      <c r="Y11" s="69"/>
      <c r="Z11" s="69"/>
      <c r="AA11" s="69"/>
      <c r="AB11" s="69"/>
    </row>
    <row r="12" spans="1:28" ht="35.15" customHeight="1">
      <c r="A12" s="9" t="s">
        <v>5</v>
      </c>
      <c r="B12" s="15"/>
      <c r="C12" s="17" t="str">
        <f>SUM(F12:I12)</f>
        <v>0</v>
      </c>
      <c r="D12" s="17"/>
      <c r="E12" s="17"/>
      <c r="F12" s="17">
        <f>SUM(J12,M12,P12,S12,V12)</f>
        <v>359</v>
      </c>
      <c r="G12" s="17">
        <f>SUM(K12,N12,Q12,T12,W12)</f>
        <v>197</v>
      </c>
      <c r="H12" s="17">
        <f>SUM(L12,O12,R12,U12,X12)</f>
        <v>12</v>
      </c>
      <c r="I12" s="17"/>
      <c r="J12" s="21">
        <v>6</v>
      </c>
      <c r="K12" s="21">
        <v>9</v>
      </c>
      <c r="L12" s="21">
        <v>0</v>
      </c>
      <c r="M12" s="21">
        <v>38</v>
      </c>
      <c r="N12" s="21">
        <v>24</v>
      </c>
      <c r="O12" s="21">
        <v>0</v>
      </c>
      <c r="P12" s="21">
        <v>97</v>
      </c>
      <c r="Q12" s="21">
        <v>53</v>
      </c>
      <c r="R12" s="21">
        <v>0</v>
      </c>
      <c r="S12" s="21">
        <v>61</v>
      </c>
      <c r="T12" s="21">
        <v>66</v>
      </c>
      <c r="U12" s="21">
        <v>0</v>
      </c>
      <c r="V12" s="21">
        <v>157</v>
      </c>
      <c r="W12" s="21">
        <v>45</v>
      </c>
      <c r="X12" s="32">
        <v>12</v>
      </c>
      <c r="Y12" s="69"/>
      <c r="Z12" s="69"/>
      <c r="AA12" s="69"/>
      <c r="AB12" s="69"/>
    </row>
    <row r="13" spans="1:28" ht="35.15" customHeight="1">
      <c r="A13" s="6" t="s">
        <v>6</v>
      </c>
      <c r="B13" s="14"/>
      <c r="C13" s="17" t="str">
        <f>SUM(F13:I13)</f>
        <v>0</v>
      </c>
      <c r="D13" s="17"/>
      <c r="E13" s="17"/>
      <c r="F13" s="17">
        <f>SUM(J13,M13,P13,S13,V13)</f>
        <v>33</v>
      </c>
      <c r="G13" s="17">
        <f>SUM(K13,N13,Q13,T13,W13)</f>
        <v>22</v>
      </c>
      <c r="H13" s="17">
        <f>SUM(L13,O13,R13,U13,X13)</f>
        <v>0</v>
      </c>
      <c r="I13" s="17"/>
      <c r="J13" s="21">
        <v>1</v>
      </c>
      <c r="K13" s="21">
        <v>0</v>
      </c>
      <c r="L13" s="21">
        <v>0</v>
      </c>
      <c r="M13" s="21">
        <v>8</v>
      </c>
      <c r="N13" s="21">
        <v>5</v>
      </c>
      <c r="O13" s="21">
        <v>0</v>
      </c>
      <c r="P13" s="21">
        <v>10</v>
      </c>
      <c r="Q13" s="21">
        <v>7</v>
      </c>
      <c r="R13" s="21">
        <v>0</v>
      </c>
      <c r="S13" s="21">
        <v>4</v>
      </c>
      <c r="T13" s="21">
        <v>2</v>
      </c>
      <c r="U13" s="21">
        <v>0</v>
      </c>
      <c r="V13" s="21">
        <v>10</v>
      </c>
      <c r="W13" s="21">
        <v>8</v>
      </c>
      <c r="X13" s="32">
        <v>0</v>
      </c>
      <c r="Y13" s="69"/>
      <c r="Z13" s="69"/>
      <c r="AA13" s="69"/>
      <c r="AB13" s="69"/>
    </row>
    <row r="14" spans="1:26" ht="35.15" customHeight="1">
      <c r="A14" s="38"/>
      <c r="B14" s="38"/>
      <c r="C14" s="38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70"/>
      <c r="Z14" s="73"/>
    </row>
    <row r="15" spans="1:28" ht="35.15" customHeight="1">
      <c r="A15" s="6" t="s">
        <v>3</v>
      </c>
      <c r="B15" s="14"/>
      <c r="C15" s="14" t="s">
        <v>71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33"/>
      <c r="Z15" s="59"/>
      <c r="AA15" s="69"/>
      <c r="AB15" s="69"/>
    </row>
    <row r="16" spans="1:25" ht="35.15" customHeight="1">
      <c r="A16" s="6"/>
      <c r="B16" s="14"/>
      <c r="C16" s="14" t="s">
        <v>72</v>
      </c>
      <c r="D16" s="14"/>
      <c r="E16" s="14"/>
      <c r="F16" s="14"/>
      <c r="G16" s="14" t="s">
        <v>75</v>
      </c>
      <c r="H16" s="14"/>
      <c r="I16" s="14"/>
      <c r="J16" s="14"/>
      <c r="K16" s="14" t="s">
        <v>79</v>
      </c>
      <c r="L16" s="14"/>
      <c r="M16" s="14"/>
      <c r="N16" s="14"/>
      <c r="O16" s="14" t="s">
        <v>82</v>
      </c>
      <c r="P16" s="14"/>
      <c r="Q16" s="14"/>
      <c r="R16" s="14"/>
      <c r="S16" s="14"/>
      <c r="T16" s="27" t="s">
        <v>88</v>
      </c>
      <c r="U16" s="27"/>
      <c r="V16" s="27"/>
      <c r="W16" s="27"/>
      <c r="X16" s="27"/>
      <c r="Y16" s="35"/>
    </row>
    <row r="17" spans="1:25" ht="35.15" customHeight="1">
      <c r="A17" s="6" t="s">
        <v>4</v>
      </c>
      <c r="B17" s="14"/>
      <c r="C17" s="19">
        <v>363</v>
      </c>
      <c r="D17" s="19"/>
      <c r="E17" s="19"/>
      <c r="F17" s="19"/>
      <c r="G17" s="19">
        <v>148</v>
      </c>
      <c r="H17" s="19"/>
      <c r="I17" s="19"/>
      <c r="J17" s="19"/>
      <c r="K17" s="19">
        <v>162</v>
      </c>
      <c r="L17" s="19"/>
      <c r="M17" s="19"/>
      <c r="N17" s="19"/>
      <c r="O17" s="19">
        <v>117</v>
      </c>
      <c r="P17" s="19"/>
      <c r="Q17" s="19"/>
      <c r="R17" s="19"/>
      <c r="S17" s="19"/>
      <c r="T17" s="19">
        <v>88</v>
      </c>
      <c r="U17" s="19"/>
      <c r="V17" s="19"/>
      <c r="W17" s="19"/>
      <c r="X17" s="19"/>
      <c r="Y17" s="35"/>
    </row>
    <row r="18" spans="1:28" ht="35.15" customHeight="1">
      <c r="A18" s="54"/>
      <c r="B18" s="54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71"/>
      <c r="Z18" s="71"/>
      <c r="AA18" s="69"/>
      <c r="AB18" s="69"/>
    </row>
    <row r="19" spans="1:28" ht="35.15" customHeight="1">
      <c r="A19" s="6" t="s">
        <v>3</v>
      </c>
      <c r="B19" s="14"/>
      <c r="C19" s="14" t="s">
        <v>71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2"/>
      <c r="Z19" s="71"/>
      <c r="AA19" s="69"/>
      <c r="AB19" s="69"/>
    </row>
    <row r="20" spans="1:25" ht="35.15" customHeight="1">
      <c r="A20" s="6"/>
      <c r="B20" s="14"/>
      <c r="C20" s="27" t="s">
        <v>73</v>
      </c>
      <c r="D20" s="27"/>
      <c r="E20" s="27" t="s">
        <v>74</v>
      </c>
      <c r="F20" s="27"/>
      <c r="G20" s="27" t="s">
        <v>76</v>
      </c>
      <c r="H20" s="27"/>
      <c r="I20" s="27"/>
      <c r="J20" s="27" t="s">
        <v>78</v>
      </c>
      <c r="K20" s="27"/>
      <c r="L20" s="27"/>
      <c r="M20" s="27" t="s">
        <v>81</v>
      </c>
      <c r="N20" s="27"/>
      <c r="O20" s="27" t="s">
        <v>83</v>
      </c>
      <c r="P20" s="27"/>
      <c r="Q20" s="27" t="s">
        <v>85</v>
      </c>
      <c r="R20" s="27"/>
      <c r="S20" s="27" t="s">
        <v>87</v>
      </c>
      <c r="T20" s="27"/>
      <c r="U20" s="27" t="s">
        <v>89</v>
      </c>
      <c r="V20" s="27"/>
      <c r="W20" s="27" t="s">
        <v>59</v>
      </c>
      <c r="X20" s="27"/>
      <c r="Y20" s="34"/>
    </row>
    <row r="21" spans="1:25" ht="35.15" customHeight="1">
      <c r="A21" s="55" t="s">
        <v>4</v>
      </c>
      <c r="B21" s="61"/>
      <c r="C21" s="19">
        <v>16</v>
      </c>
      <c r="D21" s="19"/>
      <c r="E21" s="19">
        <v>39</v>
      </c>
      <c r="F21" s="19"/>
      <c r="G21" s="19">
        <v>25</v>
      </c>
      <c r="H21" s="19"/>
      <c r="I21" s="19"/>
      <c r="J21" s="19">
        <v>36</v>
      </c>
      <c r="K21" s="19"/>
      <c r="L21" s="19"/>
      <c r="M21" s="19">
        <v>9</v>
      </c>
      <c r="N21" s="19"/>
      <c r="O21" s="19">
        <v>6</v>
      </c>
      <c r="P21" s="19"/>
      <c r="Q21" s="19">
        <v>0</v>
      </c>
      <c r="R21" s="19"/>
      <c r="S21" s="19">
        <v>0</v>
      </c>
      <c r="T21" s="19"/>
      <c r="U21" s="19">
        <v>22</v>
      </c>
      <c r="V21" s="19"/>
      <c r="W21" s="19">
        <v>42</v>
      </c>
      <c r="X21" s="19"/>
      <c r="Y21" s="34"/>
    </row>
    <row r="22" spans="1:24" ht="50.25" customHeight="1">
      <c r="A22" s="56" t="s">
        <v>41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ht="53.35" customHeight="1">
      <c r="A23" s="57" t="s">
        <v>65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8.05" customHeight="1">
      <c r="A24" s="58" t="s">
        <v>66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ht="20.15" customHeight="1">
      <c r="A25" s="58" t="s">
        <v>67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1:24" ht="23.3" customHeight="1">
      <c r="A26" s="59"/>
      <c r="B26" s="59"/>
      <c r="C26" s="59"/>
      <c r="D26" s="59"/>
      <c r="E26" s="59"/>
      <c r="F26" s="59"/>
      <c r="G26" s="64"/>
      <c r="H26" s="59"/>
      <c r="I26" s="59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ht="21.05" customHeight="1"/>
    <row r="28" ht="21.05" customHeight="1"/>
    <row r="29" ht="0.1" hidden="1"/>
    <row r="30" ht="0.1" hidden="1"/>
    <row r="31" spans="1:19" ht="0.1" hidden="1">
      <c r="A31" s="40">
        <v>0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</row>
    <row r="32" spans="1:19" ht="0.1" hidden="1">
      <c r="A32" s="40">
        <v>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</row>
    <row r="33" spans="1:19" ht="0.1" hidden="1">
      <c r="A33" s="40">
        <v>0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</row>
    <row r="34" ht="0.1" hidden="1"/>
    <row r="35" ht="0.1" hidden="1"/>
    <row r="36" ht="0.1" hidden="1"/>
    <row r="37" ht="0.1" hidden="1"/>
    <row r="38" ht="0.1" hidden="1"/>
    <row r="39" ht="0.1" hidden="1"/>
    <row r="40" ht="0.1" hidden="1"/>
    <row r="41" spans="1:5" ht="0.1" hidden="1">
      <c r="A41" s="60">
        <v>0</v>
      </c>
      <c r="B41" s="60">
        <v>0</v>
      </c>
      <c r="C41" s="60">
        <v>0</v>
      </c>
      <c r="D41" s="60">
        <v>0</v>
      </c>
      <c r="E41" s="60">
        <v>0</v>
      </c>
    </row>
    <row r="42" ht="0.1" hidden="1"/>
    <row r="43" ht="0.1" hidden="1"/>
    <row r="44" ht="0.1" hidden="1"/>
    <row r="45" ht="0.1" hidden="1"/>
    <row r="46" ht="0.1" hidden="1"/>
    <row r="47" spans="1:10" ht="0.1" hidden="1">
      <c r="A47" s="40">
        <v>0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</row>
    <row r="48" ht="0.1" hidden="1"/>
    <row r="49" ht="0.1" hidden="1"/>
    <row r="50" ht="0.1" hidden="1"/>
    <row r="51" ht="0.1" hidden="1"/>
    <row r="52" ht="0.1" hidden="1"/>
    <row r="53" ht="0.1" hidden="1"/>
    <row r="54" ht="0.1" hidden="1"/>
    <row r="66" ht="12.75" customHeight="1"/>
  </sheetData>
  <mergeCells count="61">
    <mergeCell ref="C17:F17"/>
    <mergeCell ref="U20:V20"/>
    <mergeCell ref="A22:X22"/>
    <mergeCell ref="A6:X6"/>
    <mergeCell ref="A7:X7"/>
    <mergeCell ref="H11:I11"/>
    <mergeCell ref="H12:I12"/>
    <mergeCell ref="H13:I13"/>
    <mergeCell ref="G21:I21"/>
    <mergeCell ref="C21:D21"/>
    <mergeCell ref="E21:F21"/>
    <mergeCell ref="A25:X25"/>
    <mergeCell ref="C8:X8"/>
    <mergeCell ref="C10:E10"/>
    <mergeCell ref="H10:I10"/>
    <mergeCell ref="M9:O9"/>
    <mergeCell ref="J9:L9"/>
    <mergeCell ref="P9:R9"/>
    <mergeCell ref="A21:B21"/>
    <mergeCell ref="S9:U9"/>
    <mergeCell ref="G17:J17"/>
    <mergeCell ref="V9:X9"/>
    <mergeCell ref="C9:I9"/>
    <mergeCell ref="C15:X15"/>
    <mergeCell ref="C11:E11"/>
    <mergeCell ref="C12:E12"/>
    <mergeCell ref="A24:X24"/>
    <mergeCell ref="K17:N17"/>
    <mergeCell ref="A23:X23"/>
    <mergeCell ref="A15:B16"/>
    <mergeCell ref="A19:B20"/>
    <mergeCell ref="O21:P21"/>
    <mergeCell ref="A8:B10"/>
    <mergeCell ref="A12:B12"/>
    <mergeCell ref="A13:B13"/>
    <mergeCell ref="G16:J16"/>
    <mergeCell ref="C16:F16"/>
    <mergeCell ref="C19:X19"/>
    <mergeCell ref="C20:D20"/>
    <mergeCell ref="K16:N16"/>
    <mergeCell ref="W20:X20"/>
    <mergeCell ref="W21:X21"/>
    <mergeCell ref="C13:E13"/>
    <mergeCell ref="O17:S17"/>
    <mergeCell ref="M21:N21"/>
    <mergeCell ref="Q20:R20"/>
    <mergeCell ref="A11:B11"/>
    <mergeCell ref="A17:B17"/>
    <mergeCell ref="Q21:R21"/>
    <mergeCell ref="E20:F20"/>
    <mergeCell ref="O20:P20"/>
    <mergeCell ref="G20:I20"/>
    <mergeCell ref="J21:L21"/>
    <mergeCell ref="J20:L20"/>
    <mergeCell ref="M20:N20"/>
    <mergeCell ref="S20:T20"/>
    <mergeCell ref="T16:X16"/>
    <mergeCell ref="T17:X17"/>
    <mergeCell ref="O16:S16"/>
    <mergeCell ref="U21:V21"/>
    <mergeCell ref="S21:T21"/>
  </mergeCells>
  <dataValidations count="103">
    <dataValidation errorStyle="warning" type="decimal" operator="equal" showInputMessage="1" showErrorMessage="1" error="{2}" sqref="A5">
      <formula1>"='桃園市$2_4_0$010000068000'"</formula1>
    </dataValidation>
    <dataValidation errorStyle="warning" type="decimal" operator="equal" showInputMessage="1" showErrorMessage="1" error="{2}" sqref="A7">
      <formula1>"='中華民國112年下半年_7月至12月_$2_6_0$2023H2'"</formula1>
    </dataValidation>
    <dataValidation errorStyle="warning" type="decimal" operator="equal" showInputMessage="1" showErrorMessage="1" error="{2}" sqref="A11">
      <formula1>"='通報處理分類$2_10_0$19176'"</formula1>
    </dataValidation>
    <dataValidation errorStyle="warning" type="decimal" operator="equal" showInputMessage="1" showErrorMessage="1" error="{2}" sqref="A12">
      <formula1>"='一般$2_11_0$1900300001'"</formula1>
    </dataValidation>
    <dataValidation errorStyle="warning" type="decimal" operator="equal" showInputMessage="1" showErrorMessage="1" error="{2}" sqref="A13">
      <formula1>"='原住民$2_12_0$1900300002'"</formula1>
    </dataValidation>
    <dataValidation errorStyle="warning" type="decimal" operator="equal" showInputMessage="1" showErrorMessage="1" error="{2}" sqref="A17">
      <formula1>"='通報處理分類$2_16_0$19176'"</formula1>
    </dataValidation>
    <dataValidation errorStyle="warning" type="decimal" operator="equal" showInputMessage="1" showErrorMessage="1" error="{2}" sqref="A21">
      <formula1>"='通報處理分類$2_20_0$19176'"</formula1>
    </dataValidation>
    <dataValidation errorStyle="warning" type="decimal" operator="equal" showInputMessage="1" showErrorMessage="1" error="{2}" sqref="C8">
      <formula1>"='兒少保護個案基本資料_施虐者人數依性別.身分別.教育程度.通報處理分類分$2_7_2$1074090a010'"</formula1>
    </dataValidation>
    <dataValidation errorStyle="warning" type="decimal" operator="equal" showInputMessage="1" showErrorMessage="1" error="{2}" sqref="C15">
      <formula1>"='兒少保護個案基本資料_施虐者本身狀況依施虐者本身狀況.通報處理分類分$2_14_2$1074090a011'"</formula1>
    </dataValidation>
    <dataValidation errorStyle="warning" type="decimal" operator="equal" showInputMessage="1" showErrorMessage="1" error="{2}" sqref="C16">
      <formula1>"='缺乏親職教育知識$2_15_2$1911200001'"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C20">
      <formula1>"='酗酒$2_19_2$191120000401'"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E20">
      <formula1>"='藥物濫用$2_19_4$191120000402'"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G16">
      <formula1>"='習於體罰或不當管教$2_15_6$1911200012'"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G20">
      <formula1>"='精神疾病$2_19_6$1911200005'"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J9">
      <formula1>"='國小以下$2_8_9$191000000302'"</formula1>
    </dataValidation>
    <dataValidation errorStyle="warning" type="decimal" operator="equal" showInputMessage="1" showErrorMessage="1" error="{2}" sqref="J10">
      <formula1>"='男$2_9_9$AA00100001'"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J20">
      <formula1>"='有自殺紀錄或自殺意圖$2_19_9$1911200009'"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K10">
      <formula1>"='女$2_9_10$AA00100002'"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K16">
      <formula1>"='負向情緒行為特質$2_15_10$1911200018'"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L10">
      <formula1>"='不詳$2_9_11$AA00100003'"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M9">
      <formula1>"='國中$2_8_12$191000000301'"</formula1>
    </dataValidation>
    <dataValidation errorStyle="warning" type="decimal" operator="equal" showInputMessage="1" showErrorMessage="1" error="{2}" sqref="M10">
      <formula1>"='男$2_9_12$AA00100001'"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M20">
      <formula1>"='未婚生育$2_19_12$191120000801'"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N10">
      <formula1>"='女$2_9_13$AA00100002'"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O10">
      <formula1>"='不詳$2_9_14$AA00100003'"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O16">
      <formula1>"='親密關係失調$2_15_14$1911200017'"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O20">
      <formula1>"='未成年生育$2_19_14$191120000802'"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P9">
      <formula1>"='高中_職_$2_8_15$1910000002'"</formula1>
    </dataValidation>
    <dataValidation errorStyle="warning" type="decimal" operator="equal" showInputMessage="1" showErrorMessage="1" error="{2}" sqref="P10">
      <formula1>"='男$2_9_15$AA00100001'"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Q10">
      <formula1>"='女$2_9_16$AA00100002'"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Q20">
      <formula1>"='人格違常$2_19_16$1911200006'"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R10">
      <formula1>"='不詳$2_9_17$AA00100003'"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S9">
      <formula1>"='大專以上$2_8_18$1910000001'"</formula1>
    </dataValidation>
    <dataValidation errorStyle="warning" type="decimal" operator="equal" showInputMessage="1" showErrorMessage="1" error="{2}" sqref="S10">
      <formula1>"='男$2_9_18$AA00100001'"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S20">
      <formula1>"='迷信$2_19_18$1911200011'"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T10">
      <formula1>"='女$2_9_19$AA00100002'"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T16">
      <formula1>"='經濟因素$2_15_19$1911200003'"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U10">
      <formula1>"='不詳$2_9_20$AA00100003'"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U20">
      <formula1>"='童年有受虐經驗$2_19_20$1911200007'"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V9">
      <formula1>"='其他_不詳_$2_8_21$1910000004'"</formula1>
    </dataValidation>
    <dataValidation errorStyle="warning" type="decimal" operator="equal" showInputMessage="1" showErrorMessage="1" error="{2}" sqref="V10">
      <formula1>"='男$2_9_21$AA00100001'"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W10">
      <formula1>"='女$2_9_22$AA00100002'"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W20">
      <formula1>"='其他$2_19_22$1911200010'"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error="{2}" sqref="X10">
      <formula1>"='不詳$2_9_23$AA00100003'"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  <dataValidation errorStyle="warning" type="decimal" operator="equal" showInputMessage="1" showErrorMessage="1" sqref="J12:X13 C21:X21 C17:X17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