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2-54-2" state="visible" r:id="rId1"/>
    <sheet sheetId="2" name="編製說明" state="visible" r:id="rId2"/>
  </sheets>
</workbook>
</file>

<file path=xl/sharedStrings.xml><?xml version="1.0" encoding="utf-8"?>
<sst xmlns="http://schemas.openxmlformats.org/spreadsheetml/2006/main" count="74">
  <si>
    <t>公開類</t>
  </si>
  <si>
    <t>年　報</t>
  </si>
  <si>
    <t>桃園市各附屬單位預算收支(基金來源、用途)決算數</t>
  </si>
  <si>
    <t>機關(構)或基金名稱</t>
  </si>
  <si>
    <t>總                計</t>
  </si>
  <si>
    <t>營業基金</t>
  </si>
  <si>
    <t>桃園航空城股份有限公司</t>
  </si>
  <si>
    <t>桃園大眾捷運股份有限公司</t>
  </si>
  <si>
    <t>桃園果菜市場股份有限公司</t>
  </si>
  <si>
    <t>作業基金</t>
  </si>
  <si>
    <t>桃園市醫療作業基金</t>
  </si>
  <si>
    <t>桃園市土地重劃基金</t>
  </si>
  <si>
    <t>桃園市實施平均地權基金</t>
  </si>
  <si>
    <t>桃園市都市發展基金</t>
  </si>
  <si>
    <t>桃園市住宅基金</t>
  </si>
  <si>
    <t>桃園市公教人員住宅貸款及急難貸款基金</t>
  </si>
  <si>
    <t>桃園市產業發展基金</t>
  </si>
  <si>
    <t>桃園市停車場作業基金</t>
  </si>
  <si>
    <t>桃園市軌道建設發展基金</t>
  </si>
  <si>
    <t>特別收入基金</t>
  </si>
  <si>
    <t>桃園市有線廣播電視事業發展基金</t>
  </si>
  <si>
    <t>桃園市建築物無障礙設備與設施改善基金</t>
  </si>
  <si>
    <t>桃園市道路基金</t>
  </si>
  <si>
    <t>桃園市共同管道管理基金</t>
  </si>
  <si>
    <t>桃園市公益彩券盈餘分配基金</t>
  </si>
  <si>
    <t>桃園市身心障礙者就業基金</t>
  </si>
  <si>
    <t>桃園市勞工權益基金</t>
  </si>
  <si>
    <t>桃園市農業發展基金</t>
  </si>
  <si>
    <t>桃園市環境保護基金</t>
  </si>
  <si>
    <t>桃園國際機場航空噪音防制費及回饋金基金</t>
  </si>
  <si>
    <t>桃園市區域垃圾處理廠場回饋金基金</t>
  </si>
  <si>
    <t>桃園市警察人員安全基金</t>
  </si>
  <si>
    <t>桃園市消防人員安全基金</t>
  </si>
  <si>
    <t>桃園市食品安全保護基金</t>
  </si>
  <si>
    <t>桃園市水資源發展基金</t>
  </si>
  <si>
    <t>桃園市地方教育發展基金</t>
  </si>
  <si>
    <t>資料來源：本處基金科依據桃園市總決算審核報告編製。</t>
  </si>
  <si>
    <t>填表說明：1.本表應於編製期限內經網際網路線上傳送至桃園市政府公務統計行政管理系統。</t>
  </si>
  <si>
    <t xml:space="preserve">　　　　　2.特別收入基金之基金來源及用途，因無營業(業務)收入(支出)及營業(業務)外收入(支出)之區分，故均填列於營業(業務)收入(支出)欄位。</t>
  </si>
  <si>
    <t>次年9月15日前編製</t>
  </si>
  <si>
    <t>營業(業務)總收入
(基金來源)</t>
  </si>
  <si>
    <t>總計</t>
  </si>
  <si>
    <t>中華民國111年度</t>
  </si>
  <si>
    <t>營業(業務)收入</t>
  </si>
  <si>
    <t>營業(業務)外收入</t>
  </si>
  <si>
    <t>營業(業務)總支出
(基金用途)</t>
  </si>
  <si>
    <t>營業(業務)支出</t>
  </si>
  <si>
    <t>營業(業務)外支出</t>
  </si>
  <si>
    <t>編製機關</t>
  </si>
  <si>
    <t>表　　號</t>
  </si>
  <si>
    <t>所得稅費用</t>
  </si>
  <si>
    <t>中華民國112年7月27日編製</t>
  </si>
  <si>
    <t>桃園市政府主計處</t>
  </si>
  <si>
    <t>20901-02-54-2</t>
  </si>
  <si>
    <t>單位：新臺幣元</t>
  </si>
  <si>
    <t>盈(賸)餘
或虧損(短絀)</t>
  </si>
  <si>
    <t>桃園市各附屬單位預算收支(基金來源、用途)決算數編製說明</t>
  </si>
  <si>
    <t>一、統計範圍及對象：本市各附屬單位預算管理機關(構)編列之附屬單位決算為統計對象。</t>
  </si>
  <si>
    <t>二、統計標準時間：以每年1年1日至12月31日止之事實為準。</t>
  </si>
  <si>
    <t>三、分類標準：</t>
  </si>
  <si>
    <t>(一)</t>
  </si>
  <si>
    <t>(二)</t>
  </si>
  <si>
    <t>四、統計項目定義：</t>
  </si>
  <si>
    <t>(三)</t>
  </si>
  <si>
    <t>五、資料蒐集方法及編製程序：本處基金科依據桃園市總決算審核報告編製。</t>
  </si>
  <si>
    <t>六、編送對象：本表應於編製期限內經網際網路線上傳送至桃園市政府公務統計行政管理系統。</t>
  </si>
  <si>
    <t>縱項目按營業(業務)總收入(基金來源)、營業(業務)總支出(基金用途)、盈(賸)餘或虧損(短絀)分類，其中特別收入基</t>
  </si>
  <si>
    <t>金之基金來源及用途，因無營業(業務)收入(支出)及營業(業務)外收入(支出)之區分，故均填列於營業(業務)收入(支出)欄</t>
  </si>
  <si>
    <t>位。</t>
  </si>
  <si>
    <t>橫項目按本市各營業基金、作業基金及特別收入基金分類。</t>
  </si>
  <si>
    <t>營業(業務)總收入(基金來源)：各附屬單位決算收入數。</t>
  </si>
  <si>
    <t>營業(業務)總支出(基金用途)：各附屬單位決算支出數。</t>
  </si>
  <si>
    <t>盈(賸)餘或虧損(短絀)：各附屬單位決算收支互抵後之數屬之。</t>
  </si>
  <si>
    <t>2611-90-01</t>
  </si>
</sst>
</file>

<file path=xl/styles.xml><?xml version="1.0" encoding="utf-8"?>
<styleSheet xmlns="http://schemas.openxmlformats.org/spreadsheetml/2006/main">
  <numFmts count="3">
    <numFmt formatCode="_-* #,##0_-;\-* #,##0_-;_-* &quot;-&quot;??_-;_-@_-" numFmtId="197"/>
    <numFmt formatCode="#,##0_);[Red]\(#,##0\)" numFmtId="198"/>
    <numFmt formatCode="#,##0_ " numFmtId="199"/>
  </numFmts>
  <fonts count="1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true"/>
      <i val="false"/>
      <u val="none"/>
      <sz val="12"/>
      <color rgb="FF000000"/>
      <name val="標楷體"/>
    </font>
    <font>
      <b val="true"/>
      <i val="false"/>
      <u val="none"/>
      <sz val="10"/>
      <color rgb="FF000000"/>
      <name val="標楷體"/>
    </font>
    <font>
      <b val="false"/>
      <i val="false"/>
      <u val="none"/>
      <sz val="12"/>
      <color rgb="FF000000"/>
      <name val="標楷體"/>
    </font>
    <font>
      <b val="false"/>
      <i val="false"/>
      <u val="none"/>
      <sz val="9"/>
      <color rgb="FF000000"/>
      <name val="標楷體"/>
    </font>
    <font>
      <b val="false"/>
      <i val="false"/>
      <u val="none"/>
      <sz val="12"/>
      <color rgb="FF000000"/>
      <name val="Times New Roman"/>
    </font>
    <font>
      <b val="false"/>
      <i val="false"/>
      <u val="none"/>
      <sz val="12"/>
      <color rgb="FF000000"/>
      <name val="新細明體"/>
    </font>
    <font>
      <b val="true"/>
      <i val="false"/>
      <u val="none"/>
      <sz val="11"/>
      <color rgb="FF000000"/>
      <name val="Times New Roman"/>
    </font>
    <font>
      <b val="false"/>
      <i val="false"/>
      <u val="none"/>
      <sz val="11"/>
      <color rgb="FF000000"/>
      <name val="Times New Roman"/>
    </font>
    <font>
      <b val="false"/>
      <i val="false"/>
      <u val="none"/>
      <sz val="13"/>
      <color rgb="FF000000"/>
      <name val="標楷體"/>
    </font>
    <font>
      <b val="false"/>
      <i val="false"/>
      <u val="none"/>
      <sz val="24"/>
      <color rgb="FF000000"/>
      <name val="標楷體"/>
    </font>
    <font>
      <b val="false"/>
      <i val="false"/>
      <u val="none"/>
      <sz val="13"/>
      <color rgb="FF000000"/>
      <name val="新細明體"/>
    </font>
    <font>
      <b val="false"/>
      <i val="false"/>
      <u val="none"/>
      <sz val="16"/>
      <color rgb="FF000000"/>
      <name val="Times New Roman"/>
    </font>
    <font>
      <b val="false"/>
      <i val="false"/>
      <u val="none"/>
      <sz val="16"/>
      <color rgb="FF000000"/>
      <name val="新細明體"/>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90">
    <xf numFmtId="0" fontId="0" borderId="0" xfId="0" applyNumberFormat="true" applyFont="true" applyFill="true" applyBorder="true" applyAlignment="true" applyProtection="true"/>
    <xf numFmtId="0" fontId="1" borderId="1" xfId="0" applyFont="true" applyBorder="true">
      <alignment horizont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4" borderId="2" xfId="0" applyFont="true" applyBorder="true">
      <alignment horizontal="center" vertical="center"/>
    </xf>
    <xf numFmtId="0" fontId="4" borderId="0" xfId="0" applyFont="true">
      <alignment vertical="center" wrapText="true"/>
    </xf>
    <xf numFmtId="0" fontId="1" borderId="0" xfId="0" applyFont="true">
      <alignment horizontal="left"/>
    </xf>
    <xf numFmtId="0" fontId="1" borderId="0" xfId="0" applyFont="true">
      <alignment horizontal="left" vertical="center" wrapText="true"/>
    </xf>
    <xf numFmtId="0" fontId="1" borderId="0" xfId="0" applyFont="true">
      <alignment horizontal="left" vertical="center"/>
    </xf>
    <xf numFmtId="0" fontId="4" borderId="0" xfId="0" applyFont="true"/>
    <xf numFmtId="0" fontId="1" borderId="5" xfId="0" applyFont="true" applyBorder="true">
      <alignment horizontal="left"/>
    </xf>
    <xf numFmtId="0" fontId="1" borderId="6" xfId="0" applyFont="true" applyBorder="true">
      <alignment horizontal="left"/>
    </xf>
    <xf numFmtId="0" fontId="1" borderId="2" xfId="0" applyFont="true" applyBorder="true">
      <alignment vertical="center"/>
    </xf>
    <xf numFmtId="0" fontId="5" borderId="0" xfId="0" applyFont="true"/>
    <xf numFmtId="0" fontId="1" borderId="0" xfId="0" applyFont="true">
      <alignment vertical="top"/>
    </xf>
    <xf numFmtId="0" fontId="1" borderId="0" xfId="0" applyFont="true"/>
    <xf numFmtId="0" fontId="1" borderId="7" xfId="0" applyFont="true" applyBorder="true"/>
    <xf numFmtId="0" fontId="1" borderId="8" xfId="0" applyFont="true" applyBorder="true"/>
    <xf numFmtId="0" fontId="1" borderId="9" xfId="0" applyFont="true" applyBorder="true">
      <alignment horizontal="center" vertical="center" wrapText="true"/>
    </xf>
    <xf numFmtId="0" fontId="4" borderId="10" xfId="0" applyFont="true" applyBorder="true">
      <alignment horizontal="center" vertical="center"/>
    </xf>
    <xf numFmtId="0" fontId="4" borderId="5" xfId="0" applyFont="true" applyBorder="true">
      <alignment vertical="center" wrapText="true"/>
    </xf>
    <xf numFmtId="0" fontId="1" borderId="5" xfId="0" applyFont="true" applyBorder="true">
      <alignment horizontal="left" vertical="center" wrapText="true"/>
    </xf>
    <xf numFmtId="0" fontId="4" borderId="5" xfId="0" applyFont="true" applyBorder="true">
      <alignment horizontal="left" vertical="center" wrapText="true"/>
    </xf>
    <xf numFmtId="0" fontId="6" borderId="5" xfId="0" applyFont="true" applyBorder="true">
      <alignment horizontal="left" vertical="center" wrapText="true"/>
    </xf>
    <xf numFmtId="0" fontId="1" borderId="11" xfId="0" applyFont="true" applyBorder="true">
      <alignment horizontal="left"/>
    </xf>
    <xf numFmtId="0" fontId="1" borderId="12" xfId="0" applyFont="true" applyBorder="true">
      <alignment horizontal="left"/>
    </xf>
    <xf numFmtId="0" fontId="5" borderId="0" xfId="0" applyFont="true">
      <alignment horizontal="left"/>
    </xf>
    <xf numFmtId="0" fontId="7" borderId="0" xfId="0" applyFont="true">
      <alignment horizontal="left"/>
    </xf>
    <xf numFmtId="0" fontId="8" borderId="0" xfId="0" applyFont="true"/>
    <xf numFmtId="0" fontId="5" borderId="3" xfId="0" applyFont="true" applyBorder="true"/>
    <xf numFmtId="0" fontId="1" borderId="3" xfId="0" applyFont="true" applyBorder="true"/>
    <xf numFmtId="0" fontId="1" borderId="1" xfId="0" applyFont="true" applyBorder="true">
      <alignment horizontal="center" vertical="center" wrapText="true"/>
    </xf>
    <xf numFmtId="0" fontId="1" borderId="1" xfId="0" applyFont="true" applyBorder="true">
      <alignment horizontal="center" vertical="center"/>
    </xf>
    <xf numFmtId="3" fontId="9" borderId="13" xfId="0" applyNumberFormat="true" applyFont="true" applyBorder="true">
      <alignment vertical="center"/>
    </xf>
    <xf numFmtId="3" fontId="9" borderId="11" xfId="0" applyNumberFormat="true" applyFont="true" applyBorder="true">
      <alignment vertical="center"/>
    </xf>
    <xf numFmtId="3" fontId="10" borderId="11" xfId="0" applyNumberFormat="true" applyFont="true" applyBorder="true"/>
    <xf numFmtId="3" fontId="9" borderId="11" xfId="0" applyNumberFormat="true" applyFont="true" applyBorder="true"/>
    <xf numFmtId="3" fontId="10" borderId="11" xfId="0" applyNumberFormat="true" applyFont="true" applyBorder="true">
      <alignment vertical="center"/>
    </xf>
    <xf numFmtId="3" fontId="10" borderId="12" xfId="0" applyNumberFormat="true" applyFont="true" applyBorder="true">
      <alignment vertical="center"/>
    </xf>
    <xf numFmtId="0" fontId="1" borderId="3" xfId="0" applyFont="true" applyBorder="true">
      <alignment horizontal="center"/>
    </xf>
    <xf numFmtId="0" fontId="1" borderId="2" xfId="0" applyFont="true" applyBorder="true">
      <alignment vertical="center" wrapText="true"/>
    </xf>
    <xf numFmtId="0" fontId="1" borderId="0" xfId="0" applyFont="true">
      <alignment vertical="top" wrapText="true"/>
    </xf>
    <xf numFmtId="197" fontId="9" borderId="11" xfId="0" applyNumberFormat="true" applyFont="true" applyBorder="true">
      <alignment vertical="center"/>
    </xf>
    <xf numFmtId="197" fontId="10" borderId="11" xfId="0" applyNumberFormat="true" applyFont="true" applyBorder="true">
      <alignment vertical="center"/>
    </xf>
    <xf numFmtId="197" fontId="10" borderId="11" xfId="0" applyNumberFormat="true" applyFont="true" applyBorder="true">
      <alignment horizontal="right" vertical="top"/>
    </xf>
    <xf numFmtId="197" fontId="10" borderId="11" xfId="0" applyNumberFormat="true" applyFont="true" applyBorder="true"/>
    <xf numFmtId="197" fontId="10" borderId="12" xfId="0" applyNumberFormat="true" applyFont="true" applyBorder="true">
      <alignment vertical="center"/>
    </xf>
    <xf numFmtId="0" fontId="1" borderId="2" xfId="0" applyFont="true" applyBorder="true">
      <alignment horizontal="right" vertical="center" wrapText="true"/>
    </xf>
    <xf numFmtId="0" fontId="1" borderId="0" xfId="0" applyFont="true">
      <alignment horizontal="right" vertical="center" wrapText="true"/>
    </xf>
    <xf numFmtId="0" fontId="1" borderId="0" xfId="0" applyFont="true">
      <alignment horizontal="right" vertical="top" wrapText="true"/>
    </xf>
    <xf numFmtId="0" fontId="5" borderId="5" xfId="0" applyFont="true" applyBorder="true"/>
    <xf numFmtId="0" fontId="5" borderId="6" xfId="0" applyFont="true" applyBorder="true">
      <alignment horizontal="right"/>
    </xf>
    <xf numFmtId="197" fontId="9" borderId="11" xfId="0" applyNumberFormat="true" applyFont="true" applyBorder="true"/>
    <xf numFmtId="198" fontId="1" borderId="2" xfId="0" applyNumberFormat="true" applyFont="true" applyBorder="true">
      <alignment vertical="center"/>
    </xf>
    <xf numFmtId="198" fontId="1" borderId="2" xfId="0" applyNumberFormat="true" applyFont="true" applyBorder="true">
      <alignment horizontal="right" vertical="center"/>
    </xf>
    <xf numFmtId="0" fontId="6" borderId="1" xfId="0" applyFont="true" applyBorder="true">
      <alignment horizontal="center"/>
    </xf>
    <xf numFmtId="49" fontId="1" borderId="1" xfId="0" applyNumberFormat="true" applyFont="true" applyBorder="true">
      <alignment horizontal="center"/>
    </xf>
    <xf numFmtId="0" fontId="6" borderId="3" xfId="0" applyFont="true" applyBorder="true">
      <alignment horizontal="right"/>
    </xf>
    <xf numFmtId="0" fontId="1" borderId="14" xfId="0" applyFont="true" applyBorder="true">
      <alignment horizontal="center" vertical="center" wrapText="true"/>
    </xf>
    <xf numFmtId="3" fontId="9" borderId="15" xfId="0" applyNumberFormat="true" applyFont="true" applyBorder="true"/>
    <xf numFmtId="3" fontId="9" borderId="7" xfId="0" applyNumberFormat="true" applyFont="true" applyBorder="true"/>
    <xf numFmtId="3" fontId="10" borderId="7" xfId="0" applyNumberFormat="true" applyFont="true" applyBorder="true"/>
    <xf numFmtId="3" fontId="10" borderId="8" xfId="0" applyNumberFormat="true" applyFont="true" applyBorder="true"/>
    <xf numFmtId="0" fontId="6" borderId="7" xfId="0" applyFont="true" applyBorder="true">
      <alignment horizontal="center"/>
    </xf>
    <xf numFmtId="49" fontId="1" borderId="7" xfId="0" applyNumberFormat="true" applyFont="true" applyBorder="true">
      <alignment horizontal="center"/>
    </xf>
    <xf numFmtId="0" fontId="2" borderId="0" xfId="0" applyFont="true">
      <alignment horizontal="center" vertical="center"/>
    </xf>
    <xf numFmtId="0" fontId="6" borderId="0" xfId="0" applyFont="true">
      <alignment horizontal="right"/>
    </xf>
    <xf numFmtId="0" fontId="1" borderId="0" xfId="0" applyFont="true">
      <alignment horizontal="center" vertical="center" wrapText="true"/>
    </xf>
    <xf numFmtId="199" fontId="9" borderId="0" xfId="0" applyNumberFormat="true" applyFont="true"/>
    <xf numFmtId="199" fontId="10" borderId="0" xfId="0" applyNumberFormat="true" applyFont="true"/>
    <xf numFmtId="199" fontId="10" borderId="3" xfId="0" applyNumberFormat="true" applyFont="true" applyBorder="true"/>
    <xf numFmtId="0" fontId="6" borderId="0" xfId="0" applyFont="true">
      <alignment horizontal="center"/>
    </xf>
    <xf numFmtId="49" fontId="1" borderId="0" xfId="0" applyNumberFormat="true" applyFont="true">
      <alignment horizontal="center"/>
    </xf>
    <xf numFmtId="199" fontId="5" borderId="0" xfId="0" applyNumberFormat="true" applyFont="true"/>
    <xf numFmtId="199" fontId="5" borderId="3" xfId="0" applyNumberFormat="true" applyFont="true" applyBorder="true"/>
    <xf numFmtId="0" fontId="1" borderId="0" xfId="0" applyFont="true">
      <alignment horizontal="left" vertical="top" wrapText="true"/>
    </xf>
    <xf numFmtId="0" fontId="5" borderId="2" xfId="0" applyFont="true" applyBorder="true">
      <alignment vertical="center"/>
    </xf>
    <xf numFmtId="0" fontId="1" borderId="0" xfId="0" applyFont="true">
      <alignment horizontal="left" vertical="top"/>
    </xf>
    <xf numFmtId="0" fontId="11" borderId="0" xfId="0" applyFont="true"/>
    <xf numFmtId="0" fontId="12" borderId="0" xfId="0" applyFont="true">
      <alignment horizontal="center"/>
    </xf>
    <xf numFmtId="0" fontId="13" borderId="0" xfId="0" applyFont="true"/>
    <xf numFmtId="0" fontId="2" borderId="0" xfId="0" applyFont="true"/>
    <xf numFmtId="0" fontId="2" borderId="0" xfId="0" applyFont="true">
      <alignment wrapText="true"/>
    </xf>
    <xf numFmtId="0" fontId="14" borderId="0" xfId="0" applyFont="true">
      <alignment horizontal="right"/>
    </xf>
    <xf numFmtId="0" fontId="14" borderId="0" xfId="0" applyFont="true">
      <alignment horizontal="right" vertical="center"/>
    </xf>
    <xf numFmtId="0" fontId="11" borderId="0" xfId="0" applyFont="true">
      <alignment horizontal="left"/>
    </xf>
    <xf numFmtId="0" fontId="14" borderId="0" xfId="0" applyFont="true"/>
    <xf numFmtId="0" fontId="15" borderId="0" xfId="0" applyFont="true">
      <alignment wrapText="true"/>
    </xf>
    <xf numFmtId="0" fontId="11"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pane xSplit="2" ySplit="6" topLeftCell="C7" activePane="bottomRight" state="frozen"/>
      <selection activeCell="C7" sqref="C7:C7" pane="topLeft"/>
    </sheetView>
  </sheetViews>
  <sheetFormatPr customHeight="false" defaultColWidth="9.28125" defaultRowHeight="15"/>
  <cols>
    <col min="1" max="1" bestFit="false" customWidth="true" width="11.2109375" hidden="false" outlineLevel="0"/>
    <col min="2" max="2" bestFit="false" customWidth="true" width="29.78125" hidden="false" outlineLevel="0"/>
    <col min="3" max="9" bestFit="false" customWidth="true" width="18.78125" hidden="false" outlineLevel="0"/>
    <col min="10" max="12" bestFit="false" customWidth="true" width="17.4921875" hidden="false" outlineLevel="0"/>
    <col min="13" max="13" bestFit="false" customWidth="true" width="13.2109375" hidden="false" outlineLevel="0"/>
    <col min="14" max="50" bestFit="false" customWidth="true" width="9.2109375" hidden="false" outlineLevel="0"/>
  </cols>
  <sheetData>
    <row r="1" ht="14.25" customHeight="true">
      <c r="A1" s="1" t="s">
        <v>0</v>
      </c>
      <c r="B1" s="17"/>
      <c r="C1" s="14"/>
      <c r="D1" s="14"/>
      <c r="E1" s="14"/>
      <c r="F1" s="14"/>
      <c r="G1" s="14"/>
      <c r="H1" s="51"/>
      <c r="I1" s="1" t="s">
        <v>48</v>
      </c>
      <c r="J1" s="56" t="s">
        <v>52</v>
      </c>
      <c r="K1" s="64"/>
      <c r="L1" s="72"/>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1" t="s">
        <v>1</v>
      </c>
      <c r="B2" s="18" t="s">
        <v>39</v>
      </c>
      <c r="C2" s="30"/>
      <c r="D2" s="30"/>
      <c r="E2" s="30"/>
      <c r="F2" s="30"/>
      <c r="G2" s="30"/>
      <c r="H2" s="52"/>
      <c r="I2" s="1" t="s">
        <v>49</v>
      </c>
      <c r="J2" s="57" t="s">
        <v>53</v>
      </c>
      <c r="K2" s="65"/>
      <c r="L2" s="73"/>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21" customHeight="true">
      <c r="A3" s="2" t="s">
        <v>2</v>
      </c>
      <c r="B3" s="2"/>
      <c r="C3" s="2"/>
      <c r="D3" s="2"/>
      <c r="E3" s="2"/>
      <c r="F3" s="2"/>
      <c r="G3" s="2"/>
      <c r="H3" s="2"/>
      <c r="I3" s="2"/>
      <c r="J3" s="2"/>
      <c r="K3" s="66"/>
      <c r="L3" s="66"/>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8" customHeight="true">
      <c r="A4" s="3"/>
      <c r="B4" s="3"/>
      <c r="C4" s="31"/>
      <c r="D4" s="40" t="s">
        <v>42</v>
      </c>
      <c r="E4" s="40"/>
      <c r="F4" s="40"/>
      <c r="G4" s="40"/>
      <c r="H4" s="3"/>
      <c r="I4" s="3"/>
      <c r="J4" s="58" t="s">
        <v>54</v>
      </c>
      <c r="K4" s="67"/>
      <c r="L4" s="6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30" customHeight="true">
      <c r="A5" s="4" t="s">
        <v>3</v>
      </c>
      <c r="B5" s="19"/>
      <c r="C5" s="32" t="s">
        <v>40</v>
      </c>
      <c r="D5" s="32"/>
      <c r="E5" s="32"/>
      <c r="F5" s="32" t="s">
        <v>45</v>
      </c>
      <c r="G5" s="32"/>
      <c r="H5" s="32"/>
      <c r="I5" s="32"/>
      <c r="J5" s="59" t="s">
        <v>55</v>
      </c>
      <c r="K5" s="68"/>
      <c r="L5" s="68"/>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18" customHeight="true">
      <c r="A6" s="4"/>
      <c r="B6" s="19"/>
      <c r="C6" s="33" t="s">
        <v>41</v>
      </c>
      <c r="D6" s="33" t="s">
        <v>43</v>
      </c>
      <c r="E6" s="33" t="s">
        <v>44</v>
      </c>
      <c r="F6" s="33" t="s">
        <v>41</v>
      </c>
      <c r="G6" s="33" t="s">
        <v>46</v>
      </c>
      <c r="H6" s="33" t="s">
        <v>47</v>
      </c>
      <c r="I6" s="33" t="s">
        <v>50</v>
      </c>
      <c r="J6" s="59"/>
      <c r="K6" s="68"/>
      <c r="L6" s="68"/>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17.1" customHeight="true">
      <c r="A7" s="5" t="s">
        <v>4</v>
      </c>
      <c r="B7" s="20"/>
      <c r="C7" s="34" t="n">
        <f>SUM(D7:E7)</f>
        <v>71765062455</v>
      </c>
      <c r="D7" s="34" t="n">
        <f>SUM(D8, D12, D22)</f>
        <v>71518759894</v>
      </c>
      <c r="E7" s="34" t="n">
        <f>SUM(E8, E12, E22)</f>
        <v>246302561</v>
      </c>
      <c r="F7" s="34" t="n">
        <f>SUM(G7:I7)</f>
        <v>61383979466</v>
      </c>
      <c r="G7" s="34" t="n">
        <f>SUM(G8, G12, G22)</f>
        <v>61378203486</v>
      </c>
      <c r="H7" s="34" t="n">
        <f>SUM(H8, H12, H22)</f>
        <v>5036079</v>
      </c>
      <c r="I7" s="34" t="n">
        <f>SUM(I8, I12, I22)</f>
        <v>739901</v>
      </c>
      <c r="J7" s="60" t="n">
        <f>C7-F7</f>
        <v>10381082989</v>
      </c>
      <c r="K7" s="69"/>
      <c r="L7" s="69"/>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c r="A8" s="6" t="s">
        <v>5</v>
      </c>
      <c r="B8" s="21"/>
      <c r="C8" s="35" t="n">
        <f>SUM(D8:E8)</f>
        <v>1080065129</v>
      </c>
      <c r="D8" s="35" t="n">
        <f>SUM(D9:D11)</f>
        <v>942711351</v>
      </c>
      <c r="E8" s="35" t="n">
        <f>SUM(E9:E11)</f>
        <v>137353778</v>
      </c>
      <c r="F8" s="35" t="n">
        <f>SUM(G8:I8)</f>
        <v>1855205748</v>
      </c>
      <c r="G8" s="35" t="n">
        <f>SUM(G9:G11)</f>
        <v>1849429768</v>
      </c>
      <c r="H8" s="35" t="n">
        <f>SUM(H9:H11)</f>
        <v>5036079</v>
      </c>
      <c r="I8" s="35" t="n">
        <f>SUM(I9:I11)</f>
        <v>739901</v>
      </c>
      <c r="J8" s="61" t="n">
        <f>C8-F8</f>
        <v>-775140619</v>
      </c>
      <c r="K8" s="69"/>
      <c r="L8" s="69"/>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15.75" customHeight="true">
      <c r="A9" s="7" t="s">
        <v>6</v>
      </c>
      <c r="B9" s="22"/>
      <c r="C9" s="36" t="n">
        <f>SUM(D9:E9)</f>
        <v>119460413</v>
      </c>
      <c r="D9" s="36" t="n">
        <v>617142</v>
      </c>
      <c r="E9" s="36" t="n">
        <v>118843271</v>
      </c>
      <c r="F9" s="36" t="n">
        <f>SUM(G9:I9)</f>
        <v>36437549</v>
      </c>
      <c r="G9" s="36" t="n">
        <f>15031848+21405701</f>
        <v>36437549</v>
      </c>
      <c r="H9" s="46" t="n">
        <v>0</v>
      </c>
      <c r="I9" s="46" t="n">
        <v>0</v>
      </c>
      <c r="J9" s="62" t="n">
        <f>C9-F9</f>
        <v>83022864</v>
      </c>
      <c r="K9" s="70"/>
      <c r="L9" s="70"/>
      <c r="M9" s="7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c r="A10" s="7" t="s">
        <v>7</v>
      </c>
      <c r="B10" s="22"/>
      <c r="C10" s="36" t="n">
        <f>SUM(D10:E10)</f>
        <v>938741233</v>
      </c>
      <c r="D10" s="36" t="n">
        <v>921741155</v>
      </c>
      <c r="E10" s="36" t="n">
        <v>17000078</v>
      </c>
      <c r="F10" s="36" t="n">
        <f>SUM(G10:I10)</f>
        <v>1799864320</v>
      </c>
      <c r="G10" s="36" t="n">
        <f>1594162887+200665354</f>
        <v>1794828241</v>
      </c>
      <c r="H10" s="36" t="n">
        <v>5036079</v>
      </c>
      <c r="I10" s="46" t="n">
        <v>0</v>
      </c>
      <c r="J10" s="62" t="n">
        <f>C10-F10</f>
        <v>-861123087</v>
      </c>
      <c r="K10" s="70"/>
      <c r="L10" s="70"/>
      <c r="M10" s="7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c r="A11" s="7" t="s">
        <v>8</v>
      </c>
      <c r="B11" s="22"/>
      <c r="C11" s="36" t="n">
        <f>SUM(D11:E11)</f>
        <v>21863483</v>
      </c>
      <c r="D11" s="36" t="n">
        <v>20353054</v>
      </c>
      <c r="E11" s="36" t="n">
        <v>1510429</v>
      </c>
      <c r="F11" s="36" t="n">
        <f>SUM(G11:I11)</f>
        <v>18903879</v>
      </c>
      <c r="G11" s="36" t="n">
        <f>18163978</f>
        <v>18163978</v>
      </c>
      <c r="H11" s="46" t="n">
        <v>0</v>
      </c>
      <c r="I11" s="36" t="n">
        <v>739901</v>
      </c>
      <c r="J11" s="62" t="n">
        <f>C11-F11</f>
        <v>2959604</v>
      </c>
      <c r="K11" s="70"/>
      <c r="L11" s="70"/>
      <c r="M11" s="7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6" t="s">
        <v>9</v>
      </c>
      <c r="B12" s="23"/>
      <c r="C12" s="37" t="n">
        <f>SUM(D12:E12)</f>
        <v>17284692659</v>
      </c>
      <c r="D12" s="37" t="n">
        <f>SUM(D13:D21)</f>
        <v>17175743876</v>
      </c>
      <c r="E12" s="37" t="n">
        <f>SUM(E13:E21)</f>
        <v>108948783</v>
      </c>
      <c r="F12" s="37" t="n">
        <f>SUM(G12:I12)</f>
        <v>6832237900</v>
      </c>
      <c r="G12" s="37" t="n">
        <f>SUM(G13:G21)</f>
        <v>6832237900</v>
      </c>
      <c r="H12" s="53" t="n">
        <f>SUM(H13:H21)</f>
        <v>0</v>
      </c>
      <c r="I12" s="53" t="n">
        <f>SUM(I13:I21)</f>
        <v>0</v>
      </c>
      <c r="J12" s="61" t="n">
        <f>C12-F12</f>
        <v>10452454759</v>
      </c>
      <c r="K12" s="69"/>
      <c r="L12" s="69"/>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7" t="s">
        <v>10</v>
      </c>
      <c r="B13" s="22"/>
      <c r="C13" s="36" t="n">
        <f>SUM(D13:E13)</f>
        <v>228014485</v>
      </c>
      <c r="D13" s="36" t="n">
        <v>227916686</v>
      </c>
      <c r="E13" s="36" t="n">
        <v>97799</v>
      </c>
      <c r="F13" s="36" t="n">
        <f>SUM(G13:I13)</f>
        <v>211502791</v>
      </c>
      <c r="G13" s="36" t="n">
        <v>211502791</v>
      </c>
      <c r="H13" s="46" t="n">
        <v>0</v>
      </c>
      <c r="I13" s="46" t="n">
        <v>0</v>
      </c>
      <c r="J13" s="62" t="n">
        <f>C13-F13</f>
        <v>16511694</v>
      </c>
      <c r="K13" s="70"/>
      <c r="L13" s="70"/>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7" t="s">
        <v>11</v>
      </c>
      <c r="B14" s="22"/>
      <c r="C14" s="36" t="n">
        <f>SUM(D14:E14)</f>
        <v>1780233211</v>
      </c>
      <c r="D14" s="36" t="n">
        <v>1758284848</v>
      </c>
      <c r="E14" s="36" t="n">
        <v>21948363</v>
      </c>
      <c r="F14" s="36" t="n">
        <f>SUM(G14:I14)</f>
        <v>945601030</v>
      </c>
      <c r="G14" s="36" t="n">
        <v>945601030</v>
      </c>
      <c r="H14" s="46" t="n">
        <v>0</v>
      </c>
      <c r="I14" s="46" t="n">
        <v>0</v>
      </c>
      <c r="J14" s="62" t="n">
        <f>C14-F14</f>
        <v>834632181</v>
      </c>
      <c r="K14" s="70"/>
      <c r="L14" s="70"/>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7" t="s">
        <v>12</v>
      </c>
      <c r="B15" s="22"/>
      <c r="C15" s="36" t="n">
        <f>SUM(D15:E15)</f>
        <v>2471270397</v>
      </c>
      <c r="D15" s="36" t="n">
        <f>2440296483-6151829</f>
        <v>2434144654</v>
      </c>
      <c r="E15" s="36" t="n">
        <v>37125743</v>
      </c>
      <c r="F15" s="36" t="n">
        <f>SUM(G15:I15)</f>
        <v>1312545775</v>
      </c>
      <c r="G15" s="36" t="n">
        <v>1312545775</v>
      </c>
      <c r="H15" s="46" t="n">
        <v>0</v>
      </c>
      <c r="I15" s="46" t="n">
        <v>0</v>
      </c>
      <c r="J15" s="62" t="n">
        <f>C15-F15</f>
        <v>1158724622</v>
      </c>
      <c r="K15" s="70"/>
      <c r="L15" s="70"/>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c r="A16" s="7" t="s">
        <v>13</v>
      </c>
      <c r="B16" s="22"/>
      <c r="C16" s="36" t="n">
        <f>SUM(D16:E16)</f>
        <v>9113942433</v>
      </c>
      <c r="D16" s="36" t="n">
        <v>9087252934</v>
      </c>
      <c r="E16" s="36" t="n">
        <v>26689499</v>
      </c>
      <c r="F16" s="36" t="n">
        <f>SUM(G16:I16)</f>
        <v>3191281760</v>
      </c>
      <c r="G16" s="36" t="n">
        <v>3191281760</v>
      </c>
      <c r="H16" s="46" t="n">
        <v>0</v>
      </c>
      <c r="I16" s="46" t="n">
        <v>0</v>
      </c>
      <c r="J16" s="62" t="n">
        <f>C16-F16</f>
        <v>5922660673</v>
      </c>
      <c r="K16" s="70"/>
      <c r="L16" s="70"/>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7" t="s">
        <v>14</v>
      </c>
      <c r="B17" s="22"/>
      <c r="C17" s="36" t="n">
        <f>SUM(D17:E17)</f>
        <v>278740886</v>
      </c>
      <c r="D17" s="36" t="n">
        <v>262573654</v>
      </c>
      <c r="E17" s="36" t="n">
        <v>16167232</v>
      </c>
      <c r="F17" s="36" t="n">
        <f>SUM(G17:I17)</f>
        <v>238714623</v>
      </c>
      <c r="G17" s="36" t="n">
        <v>238714623</v>
      </c>
      <c r="H17" s="46" t="n">
        <v>0</v>
      </c>
      <c r="I17" s="46" t="n">
        <v>0</v>
      </c>
      <c r="J17" s="62" t="n">
        <f>C17-F17</f>
        <v>40026263</v>
      </c>
      <c r="K17" s="70"/>
      <c r="L17" s="70"/>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7" t="s">
        <v>15</v>
      </c>
      <c r="B18" s="22"/>
      <c r="C18" s="36" t="n">
        <f>SUM(D18:E18)</f>
        <v>751359</v>
      </c>
      <c r="D18" s="36" t="n">
        <v>404711</v>
      </c>
      <c r="E18" s="36" t="n">
        <v>346648</v>
      </c>
      <c r="F18" s="36" t="n">
        <f>SUM(G18:I18)</f>
        <v>122725</v>
      </c>
      <c r="G18" s="36" t="n">
        <v>122725</v>
      </c>
      <c r="H18" s="46" t="n">
        <v>0</v>
      </c>
      <c r="I18" s="46" t="n">
        <v>0</v>
      </c>
      <c r="J18" s="62" t="n">
        <f>C18-F18</f>
        <v>628634</v>
      </c>
      <c r="K18" s="70"/>
      <c r="L18" s="70"/>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8" t="s">
        <v>16</v>
      </c>
      <c r="B19" s="22"/>
      <c r="C19" s="36" t="n">
        <f>SUM(D19:E19)</f>
        <v>404419828</v>
      </c>
      <c r="D19" s="36" t="n">
        <v>403480797</v>
      </c>
      <c r="E19" s="36" t="n">
        <v>939031</v>
      </c>
      <c r="F19" s="36" t="n">
        <f>SUM(G19:I19)</f>
        <v>144588599</v>
      </c>
      <c r="G19" s="36" t="n">
        <v>144588599</v>
      </c>
      <c r="H19" s="46" t="n">
        <v>0</v>
      </c>
      <c r="I19" s="46" t="n">
        <v>0</v>
      </c>
      <c r="J19" s="62" t="n">
        <f>C19-F19</f>
        <v>259831229</v>
      </c>
      <c r="K19" s="70"/>
      <c r="L19" s="70"/>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9" t="s">
        <v>17</v>
      </c>
      <c r="B20" s="22"/>
      <c r="C20" s="38" t="n">
        <f>SUM(D20:E20)</f>
        <v>1033851568</v>
      </c>
      <c r="D20" s="38" t="n">
        <v>1030498752</v>
      </c>
      <c r="E20" s="38" t="n">
        <v>3352816</v>
      </c>
      <c r="F20" s="38" t="n">
        <f>SUM(G20:I20)</f>
        <v>407814559</v>
      </c>
      <c r="G20" s="38" t="n">
        <v>407814559</v>
      </c>
      <c r="H20" s="44" t="n">
        <v>0</v>
      </c>
      <c r="I20" s="44" t="n">
        <v>0</v>
      </c>
      <c r="J20" s="62" t="n">
        <f>C20-F20</f>
        <v>626037009</v>
      </c>
      <c r="K20" s="70"/>
      <c r="L20" s="70"/>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7" t="s">
        <v>18</v>
      </c>
      <c r="B21" s="24"/>
      <c r="C21" s="36" t="n">
        <f>SUM(D21:E21)</f>
        <v>1973468492</v>
      </c>
      <c r="D21" s="36" t="n">
        <v>1971186840</v>
      </c>
      <c r="E21" s="38" t="n">
        <v>2281652</v>
      </c>
      <c r="F21" s="36" t="n">
        <f>SUM(G21:I21)</f>
        <v>380066038</v>
      </c>
      <c r="G21" s="36" t="n">
        <v>380066038</v>
      </c>
      <c r="H21" s="46" t="n">
        <v>0</v>
      </c>
      <c r="I21" s="44" t="n">
        <v>0</v>
      </c>
      <c r="J21" s="62" t="n">
        <f>C21-F21</f>
        <v>1593402454</v>
      </c>
      <c r="K21" s="70"/>
      <c r="L21" s="70"/>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0" t="s">
        <v>19</v>
      </c>
      <c r="B22" s="23"/>
      <c r="C22" s="37" t="n">
        <f>SUM(D22:E22)</f>
        <v>53400304667</v>
      </c>
      <c r="D22" s="37" t="n">
        <f>SUM(D23:D38)</f>
        <v>53400304667</v>
      </c>
      <c r="E22" s="43" t="n">
        <f>SUM(E23:E38)</f>
        <v>0</v>
      </c>
      <c r="F22" s="37" t="n">
        <f>SUM(G22:I22)</f>
        <v>52696535818</v>
      </c>
      <c r="G22" s="37" t="n">
        <f>SUM(G23:G38)</f>
        <v>52696535818</v>
      </c>
      <c r="H22" s="53" t="n">
        <f>SUM(H23:H38)</f>
        <v>0</v>
      </c>
      <c r="I22" s="43" t="n">
        <f>SUM(I23:I38)</f>
        <v>0</v>
      </c>
      <c r="J22" s="61" t="n">
        <f>C22-F22</f>
        <v>703768849</v>
      </c>
      <c r="K22" s="69"/>
      <c r="L22" s="69"/>
      <c r="M22" s="69"/>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7" t="s">
        <v>20</v>
      </c>
      <c r="B23" s="22"/>
      <c r="C23" s="36" t="n">
        <f>SUM(D23:E23)</f>
        <v>12483004</v>
      </c>
      <c r="D23" s="36" t="n">
        <v>12483004</v>
      </c>
      <c r="E23" s="44" t="n">
        <v>0</v>
      </c>
      <c r="F23" s="36" t="n">
        <f>SUM(G23:I23)</f>
        <v>16471875</v>
      </c>
      <c r="G23" s="36" t="n">
        <v>16471875</v>
      </c>
      <c r="H23" s="46" t="n">
        <v>0</v>
      </c>
      <c r="I23" s="44" t="n">
        <v>0</v>
      </c>
      <c r="J23" s="62" t="n">
        <f>C23-F23</f>
        <v>-3988871</v>
      </c>
      <c r="K23" s="70"/>
      <c r="L23" s="70"/>
      <c r="M23" s="7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7" t="s">
        <v>21</v>
      </c>
      <c r="B24" s="22"/>
      <c r="C24" s="36" t="n">
        <f>SUM(D24:E24)</f>
        <v>4151370</v>
      </c>
      <c r="D24" s="36" t="n">
        <v>4151370</v>
      </c>
      <c r="E24" s="44" t="n">
        <v>0</v>
      </c>
      <c r="F24" s="36" t="n">
        <f>SUM(G24:I24)</f>
        <v>3546118</v>
      </c>
      <c r="G24" s="36" t="n">
        <v>3546118</v>
      </c>
      <c r="H24" s="46" t="n">
        <v>0</v>
      </c>
      <c r="I24" s="44" t="n">
        <v>0</v>
      </c>
      <c r="J24" s="62" t="n">
        <f>C24-F24</f>
        <v>605252</v>
      </c>
      <c r="K24" s="70"/>
      <c r="L24" s="70"/>
      <c r="M24" s="7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7" t="s">
        <v>22</v>
      </c>
      <c r="B25" s="22"/>
      <c r="C25" s="36" t="n">
        <f>SUM(D25:E25)</f>
        <v>1234293370</v>
      </c>
      <c r="D25" s="36" t="n">
        <v>1234293370</v>
      </c>
      <c r="E25" s="44" t="n">
        <v>0</v>
      </c>
      <c r="F25" s="36" t="n">
        <f>SUM(G25:I25)</f>
        <v>1366694157</v>
      </c>
      <c r="G25" s="36" t="n">
        <v>1366694157</v>
      </c>
      <c r="H25" s="46" t="n">
        <v>0</v>
      </c>
      <c r="I25" s="44" t="n">
        <v>0</v>
      </c>
      <c r="J25" s="62" t="n">
        <f>C25-F25</f>
        <v>-132400787</v>
      </c>
      <c r="K25" s="70"/>
      <c r="L25" s="70"/>
      <c r="M25" s="7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7" t="s">
        <v>23</v>
      </c>
      <c r="B26" s="22"/>
      <c r="C26" s="36" t="n">
        <f>SUM(D26:E26)</f>
        <v>79263396</v>
      </c>
      <c r="D26" s="36" t="n">
        <v>79263396</v>
      </c>
      <c r="E26" s="44" t="n">
        <v>0</v>
      </c>
      <c r="F26" s="36" t="n">
        <f>SUM(G26:I26)</f>
        <v>64790467</v>
      </c>
      <c r="G26" s="36" t="n">
        <v>64790467</v>
      </c>
      <c r="H26" s="46" t="n">
        <v>0</v>
      </c>
      <c r="I26" s="44" t="n">
        <v>0</v>
      </c>
      <c r="J26" s="62" t="n">
        <f>C26-F26</f>
        <v>14472929</v>
      </c>
      <c r="K26" s="70"/>
      <c r="L26" s="70"/>
      <c r="M26" s="7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7" t="s">
        <v>24</v>
      </c>
      <c r="B27" s="22"/>
      <c r="C27" s="36" t="n">
        <f>SUM(D27:E27)</f>
        <v>1449613753</v>
      </c>
      <c r="D27" s="36" t="n">
        <v>1449613753</v>
      </c>
      <c r="E27" s="44" t="n">
        <v>0</v>
      </c>
      <c r="F27" s="36" t="n">
        <f>SUM(G27:I27)</f>
        <v>1258489844</v>
      </c>
      <c r="G27" s="36" t="n">
        <v>1258489844</v>
      </c>
      <c r="H27" s="46" t="n">
        <v>0</v>
      </c>
      <c r="I27" s="44" t="n">
        <v>0</v>
      </c>
      <c r="J27" s="62" t="n">
        <f>C27-F27</f>
        <v>191123909</v>
      </c>
      <c r="K27" s="70"/>
      <c r="L27" s="70"/>
      <c r="M27" s="7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7" t="s">
        <v>25</v>
      </c>
      <c r="B28" s="22"/>
      <c r="C28" s="36" t="n">
        <f>SUM(D28:E28)</f>
        <v>141034585</v>
      </c>
      <c r="D28" s="36" t="n">
        <v>141034585</v>
      </c>
      <c r="E28" s="44" t="n">
        <v>0</v>
      </c>
      <c r="F28" s="36" t="n">
        <f>SUM(G28:I28)</f>
        <v>168556371</v>
      </c>
      <c r="G28" s="36" t="n">
        <v>168556371</v>
      </c>
      <c r="H28" s="46" t="n">
        <v>0</v>
      </c>
      <c r="I28" s="44" t="n">
        <v>0</v>
      </c>
      <c r="J28" s="62" t="n">
        <f>C28-F28</f>
        <v>-27521786</v>
      </c>
      <c r="K28" s="70"/>
      <c r="L28" s="70"/>
      <c r="M28" s="7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7" t="s">
        <v>26</v>
      </c>
      <c r="B29" s="22"/>
      <c r="C29" s="36" t="n">
        <f>SUM(D29:E29)</f>
        <v>45748916</v>
      </c>
      <c r="D29" s="36" t="n">
        <v>45748916</v>
      </c>
      <c r="E29" s="44" t="n">
        <v>0</v>
      </c>
      <c r="F29" s="36" t="n">
        <f>SUM(G29:I29)</f>
        <v>45274156</v>
      </c>
      <c r="G29" s="36" t="n">
        <v>45274156</v>
      </c>
      <c r="H29" s="46" t="n">
        <v>0</v>
      </c>
      <c r="I29" s="44" t="n">
        <v>0</v>
      </c>
      <c r="J29" s="62" t="n">
        <f>C29-F29</f>
        <v>474760</v>
      </c>
      <c r="K29" s="70"/>
      <c r="L29" s="70"/>
      <c r="M29" s="7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7" t="s">
        <v>27</v>
      </c>
      <c r="B30" s="22"/>
      <c r="C30" s="36" t="n">
        <f>SUM(D30:E30)</f>
        <v>294805978</v>
      </c>
      <c r="D30" s="36" t="n">
        <v>294805978</v>
      </c>
      <c r="E30" s="44" t="n">
        <v>0</v>
      </c>
      <c r="F30" s="36" t="n">
        <f>SUM(G30:I30)</f>
        <v>78127371</v>
      </c>
      <c r="G30" s="36" t="n">
        <v>78127371</v>
      </c>
      <c r="H30" s="46" t="n">
        <v>0</v>
      </c>
      <c r="I30" s="44" t="n">
        <v>0</v>
      </c>
      <c r="J30" s="62" t="n">
        <f>C30-F30</f>
        <v>216678607</v>
      </c>
      <c r="K30" s="70"/>
      <c r="L30" s="70"/>
      <c r="M30" s="7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7" t="s">
        <v>28</v>
      </c>
      <c r="B31" s="22"/>
      <c r="C31" s="36" t="n">
        <f>SUM(D31:E31)</f>
        <v>810612936</v>
      </c>
      <c r="D31" s="36" t="n">
        <v>810612936</v>
      </c>
      <c r="E31" s="44" t="n">
        <v>0</v>
      </c>
      <c r="F31" s="36" t="n">
        <f>SUM(G31:I31)</f>
        <v>841404434</v>
      </c>
      <c r="G31" s="36" t="n">
        <v>841404434</v>
      </c>
      <c r="H31" s="46" t="n">
        <v>0</v>
      </c>
      <c r="I31" s="44" t="n">
        <v>0</v>
      </c>
      <c r="J31" s="62" t="n">
        <f>C31-F31</f>
        <v>-30791498</v>
      </c>
      <c r="K31" s="70"/>
      <c r="L31" s="70"/>
      <c r="M31" s="7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7" t="s">
        <v>29</v>
      </c>
      <c r="B32" s="22"/>
      <c r="C32" s="36" t="n">
        <f>SUM(D32:E32)</f>
        <v>673858580</v>
      </c>
      <c r="D32" s="36" t="n">
        <v>673858580</v>
      </c>
      <c r="E32" s="44" t="n">
        <v>0</v>
      </c>
      <c r="F32" s="36" t="n">
        <f>SUM(G32:I32)</f>
        <v>837912083</v>
      </c>
      <c r="G32" s="36" t="n">
        <v>837912083</v>
      </c>
      <c r="H32" s="46" t="n">
        <v>0</v>
      </c>
      <c r="I32" s="44" t="n">
        <v>0</v>
      </c>
      <c r="J32" s="62" t="n">
        <f>C32-F32</f>
        <v>-164053503</v>
      </c>
      <c r="K32" s="70"/>
      <c r="L32" s="70"/>
      <c r="M32" s="7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7" t="s">
        <v>30</v>
      </c>
      <c r="B33" s="22"/>
      <c r="C33" s="36" t="n">
        <f>SUM(D33:E33)</f>
        <v>176151883</v>
      </c>
      <c r="D33" s="36" t="n">
        <v>176151883</v>
      </c>
      <c r="E33" s="44" t="n">
        <v>0</v>
      </c>
      <c r="F33" s="36" t="n">
        <f>SUM(G33:I33)</f>
        <v>193075205</v>
      </c>
      <c r="G33" s="36" t="n">
        <v>193075205</v>
      </c>
      <c r="H33" s="46" t="n">
        <v>0</v>
      </c>
      <c r="I33" s="44" t="n">
        <v>0</v>
      </c>
      <c r="J33" s="62" t="n">
        <f>C33-F33</f>
        <v>-16923322</v>
      </c>
      <c r="K33" s="70"/>
      <c r="L33" s="70"/>
      <c r="M33" s="7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7" t="s">
        <v>31</v>
      </c>
      <c r="B34" s="11"/>
      <c r="C34" s="36" t="n">
        <f>SUM(D34:E34)</f>
        <v>161911</v>
      </c>
      <c r="D34" s="36" t="n">
        <v>161911</v>
      </c>
      <c r="E34" s="45" t="n">
        <v>0</v>
      </c>
      <c r="F34" s="36" t="n">
        <f>SUM(G34:I34)</f>
        <v>5523623</v>
      </c>
      <c r="G34" s="36" t="n">
        <v>5523623</v>
      </c>
      <c r="H34" s="46" t="n">
        <v>0</v>
      </c>
      <c r="I34" s="45" t="n">
        <v>0</v>
      </c>
      <c r="J34" s="62" t="n">
        <f>C34-F34</f>
        <v>-5361712</v>
      </c>
      <c r="K34" s="70"/>
      <c r="L34" s="70"/>
      <c r="M34" s="7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7" t="s">
        <v>32</v>
      </c>
      <c r="B35" s="22"/>
      <c r="C35" s="36" t="n">
        <f>SUM(D35:E35)</f>
        <v>4317408</v>
      </c>
      <c r="D35" s="36" t="n">
        <v>4317408</v>
      </c>
      <c r="E35" s="46" t="n">
        <v>0</v>
      </c>
      <c r="F35" s="36" t="n">
        <f>SUM(G35:I35)</f>
        <v>3736768</v>
      </c>
      <c r="G35" s="36" t="n">
        <v>3736768</v>
      </c>
      <c r="H35" s="46" t="n">
        <v>0</v>
      </c>
      <c r="I35" s="46" t="n">
        <v>0</v>
      </c>
      <c r="J35" s="62" t="n">
        <f>C35-F35</f>
        <v>580640</v>
      </c>
      <c r="K35" s="70"/>
      <c r="L35" s="70"/>
      <c r="M35" s="7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1" t="s">
        <v>33</v>
      </c>
      <c r="B36" s="25"/>
      <c r="C36" s="36" t="n">
        <f>SUM(D36:E36)</f>
        <v>29262799</v>
      </c>
      <c r="D36" s="36" t="n">
        <v>29262799</v>
      </c>
      <c r="E36" s="44" t="n">
        <v>0</v>
      </c>
      <c r="F36" s="36" t="n">
        <f>SUM(G36:I36)</f>
        <v>32369157</v>
      </c>
      <c r="G36" s="36" t="n">
        <v>32369157</v>
      </c>
      <c r="H36" s="46" t="n">
        <v>0</v>
      </c>
      <c r="I36" s="44" t="n">
        <v>0</v>
      </c>
      <c r="J36" s="62" t="n">
        <f>C36-F36</f>
        <v>-3106358</v>
      </c>
      <c r="K36" s="70"/>
      <c r="L36" s="70"/>
      <c r="M36" s="7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1" t="s">
        <v>34</v>
      </c>
      <c r="B37" s="25"/>
      <c r="C37" s="36" t="n">
        <f>SUM(D37:E37)</f>
        <v>41584624</v>
      </c>
      <c r="D37" s="36" t="n">
        <v>41584624</v>
      </c>
      <c r="E37" s="44" t="n">
        <v>0</v>
      </c>
      <c r="F37" s="36" t="n">
        <f>SUM(G37:I37)</f>
        <v>1141778</v>
      </c>
      <c r="G37" s="36" t="n">
        <v>1141778</v>
      </c>
      <c r="H37" s="46" t="n">
        <v>0</v>
      </c>
      <c r="I37" s="44" t="n">
        <v>0</v>
      </c>
      <c r="J37" s="62" t="n">
        <f>C37-F37</f>
        <v>40442846</v>
      </c>
      <c r="K37" s="70"/>
      <c r="L37" s="70"/>
      <c r="M37" s="7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2" t="s">
        <v>35</v>
      </c>
      <c r="B38" s="26"/>
      <c r="C38" s="39" t="n">
        <f>SUM(D38:E38)</f>
        <v>48402960154</v>
      </c>
      <c r="D38" s="39" t="n">
        <v>48402960154</v>
      </c>
      <c r="E38" s="47" t="n">
        <v>0</v>
      </c>
      <c r="F38" s="39" t="n">
        <f>SUM(G38:I38)</f>
        <v>47779422411</v>
      </c>
      <c r="G38" s="39" t="n">
        <v>47779422411</v>
      </c>
      <c r="H38" s="47" t="n">
        <v>0</v>
      </c>
      <c r="I38" s="47" t="n">
        <v>0</v>
      </c>
      <c r="J38" s="63" t="n">
        <f>C38-F38</f>
        <v>623537743</v>
      </c>
      <c r="K38" s="71"/>
      <c r="L38" s="71"/>
      <c r="M38" s="75"/>
      <c r="N38" s="30"/>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21.95" customHeight="true">
      <c r="A39" s="13"/>
      <c r="B39" s="13"/>
      <c r="C39" s="13"/>
      <c r="D39" s="41"/>
      <c r="E39" s="41"/>
      <c r="F39" s="13"/>
      <c r="G39" s="48"/>
      <c r="H39" s="54"/>
      <c r="I39" s="55" t="s">
        <v>51</v>
      </c>
      <c r="J39" s="55"/>
      <c r="K39" s="55"/>
      <c r="L39" s="55"/>
      <c r="M39" s="54"/>
      <c r="N39" s="77"/>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21.95" customHeight="true">
      <c r="A40" s="14"/>
      <c r="B40" s="14"/>
      <c r="C40" s="14"/>
      <c r="D40" s="9"/>
      <c r="E40" s="9"/>
      <c r="F40" s="14"/>
      <c r="G40" s="49"/>
      <c r="H40" s="49"/>
      <c r="I40" s="14"/>
      <c r="J40" s="14"/>
      <c r="K40" s="14"/>
      <c r="L40" s="14"/>
      <c r="M40" s="8"/>
      <c r="N40" s="8"/>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5"/>
      <c r="B41" s="15"/>
      <c r="C41" s="15"/>
      <c r="D41" s="42"/>
      <c r="E41" s="42"/>
      <c r="F41" s="15"/>
      <c r="G41" s="50"/>
      <c r="H41" s="50"/>
      <c r="I41" s="15"/>
      <c r="J41" s="14"/>
      <c r="K41" s="14"/>
      <c r="L41" s="14"/>
      <c r="M41" s="76"/>
      <c r="N41" s="78"/>
      <c r="O41" s="14"/>
      <c r="P41" s="15"/>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4.45" customHeight="true">
      <c r="A42" s="7" t="s">
        <v>36</v>
      </c>
      <c r="B42" s="27"/>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4.45" customHeight="true">
      <c r="A43" s="7" t="s">
        <v>37</v>
      </c>
      <c r="B43" s="28"/>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4.45" customHeight="true">
      <c r="A44" s="16" t="s">
        <v>38</v>
      </c>
      <c r="B44" s="29"/>
      <c r="C44" s="29"/>
      <c r="D44" s="29"/>
      <c r="E44" s="29"/>
      <c r="F44" s="29"/>
      <c r="G44" s="29"/>
      <c r="H44" s="29"/>
      <c r="I44" s="29"/>
      <c r="J44" s="29"/>
      <c r="K44" s="29"/>
      <c r="L44" s="29"/>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3:J3"/>
    <mergeCell ref="C5:E5"/>
    <mergeCell ref="A5:B6"/>
    <mergeCell ref="D4:G4"/>
    <mergeCell ref="A44:J44"/>
    <mergeCell ref="M40:N40"/>
    <mergeCell ref="F5:I5"/>
    <mergeCell ref="J5:J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I39:J39"/>
  </mergeCells>
  <dataValidations count="53">
    <dataValidation type="decimal" errorStyle="warning" operator="equal" allowBlank="0" showInputMessage="1" showErrorMessage="1" errorTitle="" error="{2}" promptTitle="" prompt="" sqref="A9:A9">
      <formula1>"='桃園航空城股份有限公司$0_8_0$990160000101'"</formula1>
      <formula2>k-SmartTag-muti1</formula2>
    </dataValidation>
    <dataValidation type="decimal" errorStyle="warning" operator="equal" allowBlank="0" showInputMessage="1" showErrorMessage="1" errorTitle="" error="{2}" promptTitle="" prompt="" sqref="A10:A10">
      <formula1>"='桃園大眾捷運股份有限公司$0_9_0$990160000102'"</formula1>
      <formula2>k-SmartTag-muti1</formula2>
    </dataValidation>
    <dataValidation type="decimal" errorStyle="warning" operator="equal" allowBlank="0" showInputMessage="1" showErrorMessage="1" errorTitle="" error="{2}" promptTitle="" prompt="" sqref="A11:A11">
      <formula1>"='桃園果菜市場股份有限公司$0_10_0$990160000103'"</formula1>
      <formula2>k-SmartTag-muti1</formula2>
    </dataValidation>
    <dataValidation type="decimal" errorStyle="warning" operator="equal" allowBlank="0" showInputMessage="1" showErrorMessage="1" errorTitle="" error="{2}" promptTitle="" prompt="" sqref="A13:A13">
      <formula1>"='桃園市醫療作業基金$0_12_0$99016000020101'"</formula1>
      <formula2>k-SmartTag-muti1</formula2>
    </dataValidation>
    <dataValidation type="decimal" errorStyle="warning" operator="equal" allowBlank="0" showInputMessage="1" showErrorMessage="1" errorTitle="" error="{2}" promptTitle="" prompt="" sqref="A14:A14">
      <formula1>"='桃園市土地重劃基金$0_13_0$99016000020102'"</formula1>
      <formula2>k-SmartTag-muti1</formula2>
    </dataValidation>
    <dataValidation type="decimal" errorStyle="warning" operator="equal" allowBlank="0" showInputMessage="1" showErrorMessage="1" errorTitle="" error="{2}" promptTitle="" prompt="" sqref="A15:A15">
      <formula1>"='桃園市實施平均地權基金$0_14_0$99016000020103'"</formula1>
      <formula2>k-SmartTag-muti1</formula2>
    </dataValidation>
    <dataValidation type="decimal" errorStyle="warning" operator="equal" allowBlank="0" showInputMessage="1" showErrorMessage="1" errorTitle="" error="{2}" promptTitle="" prompt="" sqref="A16:A16">
      <formula1>"='桃園市都市更新基金$0_15_0$99016000020104'"</formula1>
      <formula2>k-SmartTag-muti1</formula2>
    </dataValidation>
    <dataValidation type="decimal" errorStyle="warning" operator="equal" allowBlank="0" showInputMessage="1" showErrorMessage="1" errorTitle="" error="{2}" promptTitle="" prompt="" sqref="A17:A17">
      <formula1>"='桃園市住宅基金$0_16_0$99016000020105'"</formula1>
      <formula2>k-SmartTag-muti1</formula2>
    </dataValidation>
    <dataValidation type="decimal" errorStyle="warning" operator="equal" allowBlank="0" showInputMessage="1" showErrorMessage="1" errorTitle="" error="{2}" promptTitle="" prompt="" sqref="A18:A18">
      <formula1>"='桃園市公教人員住宅貸款及急難貸款基金$0_17_0$99016000020106'"</formula1>
      <formula2>k-SmartTag-muti1</formula2>
    </dataValidation>
    <dataValidation type="decimal" errorStyle="warning" operator="equal" allowBlank="0" showInputMessage="1" showErrorMessage="1" errorTitle="" error="{2}" promptTitle="" prompt="" sqref="A19:A19">
      <formula1>"='桃園市產業園區開發管理基金$0_18_0$99016000020107'"</formula1>
      <formula2>k-SmartTag-muti1</formula2>
    </dataValidation>
    <dataValidation type="decimal" errorStyle="warning" operator="equal" allowBlank="0" showInputMessage="1" showErrorMessage="1" errorTitle="" error="{2}" promptTitle="" prompt="" sqref="A20:A20">
      <formula1>"='桃園市停車場作業基金$0_19_0$99016000020108'"</formula1>
      <formula2>k-SmartTag-muti1</formula2>
    </dataValidation>
    <dataValidation type="decimal" errorStyle="warning" operator="equal" allowBlank="0" showInputMessage="1" showErrorMessage="1" errorTitle="" error="{2}" promptTitle="" prompt="" sqref="A21:A21">
      <formula1>"='桃園市軌道建設發展基金$0_20_0$99016000020109'"</formula1>
      <formula2>k-SmartTag-muti1</formula2>
    </dataValidation>
    <dataValidation type="decimal" errorStyle="warning" operator="equal" allowBlank="0" showInputMessage="1" showErrorMessage="1" errorTitle="" error="{2}" promptTitle="" prompt="" sqref="A23:A23">
      <formula1>"='桃園市有線廣播電視事業發展基金$0_22_0$99016000020201'"</formula1>
      <formula2>k-SmartTag-muti1</formula2>
    </dataValidation>
    <dataValidation type="decimal" errorStyle="warning" operator="equal" allowBlank="0" showInputMessage="1" showErrorMessage="1" errorTitle="" error="{2}" promptTitle="" prompt="" sqref="A24:A24">
      <formula1>"='桃園市建築物無障礙設備與設施改善基金$0_23_0$99016000020202'"</formula1>
      <formula2>k-SmartTag-muti1</formula2>
    </dataValidation>
    <dataValidation type="decimal" errorStyle="warning" operator="equal" allowBlank="0" showInputMessage="1" showErrorMessage="1" errorTitle="" error="{2}" promptTitle="" prompt="" sqref="A25:A25">
      <formula1>"='桃園市道路基金$0_24_0$99016000020203'"</formula1>
      <formula2>k-SmartTag-muti1</formula2>
    </dataValidation>
    <dataValidation type="decimal" errorStyle="warning" operator="equal" allowBlank="0" showInputMessage="1" showErrorMessage="1" errorTitle="" error="{2}" promptTitle="" prompt="" sqref="A26:A26">
      <formula1>"='桃園市共同管道管理基金$0_25_0$99016000020204'"</formula1>
      <formula2>k-SmartTag-muti1</formula2>
    </dataValidation>
    <dataValidation type="decimal" errorStyle="warning" operator="equal" allowBlank="0" showInputMessage="1" showErrorMessage="1" errorTitle="" error="{2}" promptTitle="" prompt="" sqref="A27:A27">
      <formula1>"='桃園市公益彩券盈餘分配基金$0_26_0$99016000020205'"</formula1>
      <formula2>k-SmartTag-muti1</formula2>
    </dataValidation>
    <dataValidation type="decimal" errorStyle="warning" operator="equal" allowBlank="0" showInputMessage="1" showErrorMessage="1" errorTitle="" error="{2}" promptTitle="" prompt="" sqref="A28:A28">
      <formula1>"='桃園市身心障礙者就業基金$0_27_0$99016000020206'"</formula1>
      <formula2>k-SmartTag-muti1</formula2>
    </dataValidation>
    <dataValidation type="decimal" errorStyle="warning" operator="equal" allowBlank="0" showInputMessage="1" showErrorMessage="1" errorTitle="" error="{2}" promptTitle="" prompt="" sqref="A29:A29">
      <formula1>"='桃園市勞工權益基金_特別收入基金$0_28_0$99016000020207'"</formula1>
      <formula2>k-SmartTag-muti1</formula2>
    </dataValidation>
    <dataValidation type="decimal" errorStyle="warning" operator="equal" allowBlank="0" showInputMessage="1" showErrorMessage="1" errorTitle="" error="{2}" promptTitle="" prompt="" sqref="A30:A30">
      <formula1>"='桃園市農業發展基金$0_29_0$99016000020208'"</formula1>
      <formula2>k-SmartTag-muti1</formula2>
    </dataValidation>
    <dataValidation type="decimal" errorStyle="warning" operator="equal" allowBlank="0" showInputMessage="1" showErrorMessage="1" errorTitle="" error="{2}" promptTitle="" prompt="" sqref="A31:A31">
      <formula1>"='桃園市環境保護基金$0_30_0$99016000020209'"</formula1>
      <formula2>k-SmartTag-muti1</formula2>
    </dataValidation>
    <dataValidation type="decimal" errorStyle="warning" operator="equal" allowBlank="0" showInputMessage="1" showErrorMessage="1" errorTitle="" error="{2}" promptTitle="" prompt="" sqref="A32:A32">
      <formula1>"='桃園國際機場航空噪音防制費及回饋金基金$0_31_0$99016000020210'"</formula1>
      <formula2>k-SmartTag-muti1</formula2>
    </dataValidation>
    <dataValidation type="decimal" errorStyle="warning" operator="equal" allowBlank="0" showInputMessage="1" showErrorMessage="1" errorTitle="" error="{2}" promptTitle="" prompt="" sqref="A33:A33">
      <formula1>"='桃園市區域垃圾處理廠場回饋金基金$0_32_0$99016000020211'"</formula1>
      <formula2>k-SmartTag-muti1</formula2>
    </dataValidation>
    <dataValidation type="decimal" errorStyle="warning" operator="equal" allowBlank="0" showInputMessage="1" showErrorMessage="1" errorTitle="" error="{2}" promptTitle="" prompt="" sqref="A34:A34">
      <formula1>"='桃園市警察人員安全基金_特別收入基金$0_33_0$99016000020212'"</formula1>
      <formula2>k-SmartTag-muti1</formula2>
    </dataValidation>
    <dataValidation type="decimal" errorStyle="warning" operator="equal" allowBlank="0" showInputMessage="1" showErrorMessage="1" errorTitle="" error="{2}" promptTitle="" prompt="" sqref="A35:A35">
      <formula1>"='桃園市消防人員安全基金_特別收入基金$0_34_0$99016000020213'"</formula1>
      <formula2>k-SmartTag-muti1</formula2>
    </dataValidation>
    <dataValidation type="decimal" errorStyle="warning" operator="equal" allowBlank="0" showInputMessage="1" showErrorMessage="1" errorTitle="" error="{2}" promptTitle="" prompt="" sqref="A36:A36">
      <formula1>"='桃園市食品安全保護基金$0_35_0$99016000020214'"</formula1>
      <formula2>k-SmartTag-muti1</formula2>
    </dataValidation>
    <dataValidation type="decimal" errorStyle="warning" operator="equal" allowBlank="0" showInputMessage="1" showErrorMessage="1" errorTitle="" error="{2}" promptTitle="" prompt="" sqref="A37:A37">
      <formula1>"='桃園市水資源發展基金$0_36_0$99016000020220'"</formula1>
      <formula2>k-SmartTag-muti1</formula2>
    </dataValidation>
    <dataValidation type="decimal" errorStyle="warning" operator="equal" allowBlank="0" showInputMessage="1" showErrorMessage="1" errorTitle="" error="{2}" promptTitle="" prompt="" sqref="A38:A38">
      <formula1>"='桃園市地方教育發展基金$0_37_0$99016000020215'"</formula1>
      <formula2>k-SmartTag-muti1</formula2>
    </dataValidation>
    <dataValidation type="decimal" errorStyle="warning" operator="equal" allowBlank="0" showInputMessage="1" showErrorMessage="1" errorTitle="" error="{2}" promptTitle="" prompt="" sqref="C5:C5">
      <formula1>"='各附屬單位預算收支_基金來源.用途_決算數_營業_業務_總收入依基金類別.基$0_4_2$2090102a013'"</formula1>
      <formula2>k-SmartTag-statCourseNo</formula2>
    </dataValidation>
    <dataValidation type="decimal" errorStyle="warning" operator="equal" allowBlank="0" showInputMessage="1" showErrorMessage="1" errorTitle="" error="{2}" promptTitle="" prompt="" sqref="D4:D4">
      <formula1>"='中華民國111年度$0_3_3$2022'"</formula1>
      <formula2>k-SmartTag-date</formula2>
    </dataValidation>
    <dataValidation type="decimal" errorStyle="warning" operator="equal" allowBlank="0" showInputMessage="1" showErrorMessage="1" errorTitle="" error="{2}" promptTitle="" prompt="" sqref="D6:D6">
      <formula1>"='營業_業務_收入$0_5_3$9904500001'"</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E6:E6">
      <formula1>"='營業_業務_外收入$0_5_4$9904500002'"</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F5:F5">
      <formula1>"='各附屬單位預算收支_基金來源.用途_決算數_營業_業務_總支出依基金類別.基$0_4_5$2090102a014'"</formula1>
      <formula2>k-SmartTag-statCourseNo</formula2>
    </dataValidation>
    <dataValidation type="decimal" errorStyle="warning" operator="equal" allowBlank="0" showInputMessage="1" showErrorMessage="1" errorTitle="" error="{2}" promptTitle="" prompt="" sqref="G6:G6">
      <formula1>"='營業_業務_支出$0_5_6$9904600001'"</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H2:H2">
      <formula1>"='桃園市$0_1_7$010000068000'"</formula1>
      <formula2>k-SmartTag-place</formula2>
    </dataValidation>
    <dataValidation type="decimal" errorStyle="warning" operator="equal" allowBlank="0" showInputMessage="1" showErrorMessage="1" errorTitle="" error="{2}" promptTitle="" prompt="" sqref="H6:H6">
      <formula1>"='營業_業務_外支出$0_5_7$9904600002'"</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I6:I6">
      <formula1>"='所得稅費用$0_5_8$9904600003'"</formula1>
      <formula2>k-SmartTag-muti2</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 promptTitle="" prompt="" sqref="G23:I38 G13:I21 G9:I11 D23:E38 D13:E21 D9:E11">
      <formula1>"='$SmartTag'"</formula1>
      <formula2>k-SmartTag-DataRegion</formula2>
    </dataValidation>
    <dataValidation type="decimal" errorStyle="warning" operator="equal" allowBlank="0" showInputMessage="1" showErrorMessage="1" errorTitle="" error="{2}" promptTitle="" prompt="" sqref="J5:J5">
      <formula1>"='各附屬單位預算收支_基金來源.用途_決算數_盈_賸_餘或虧損_短絀_依基金類$0_4_9$2090102a015'"</formula1>
      <formula2>k-SmartTag-statCourseNo</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6" sqref="A16:A16"/>
    </sheetView>
  </sheetViews>
  <sheetFormatPr customHeight="false" defaultColWidth="9.28125" defaultRowHeight="15"/>
  <cols>
    <col min="1" max="1" bestFit="false" customWidth="true" width="11.2109375" hidden="false" outlineLevel="0"/>
    <col min="2" max="2" bestFit="false" customWidth="true" width="35.3515625" hidden="false" outlineLevel="0"/>
    <col min="3" max="3" bestFit="false" customWidth="true" width="12.640625" hidden="false" outlineLevel="0"/>
    <col min="4" max="4" bestFit="false" customWidth="true" width="13.2109375" hidden="false" outlineLevel="0"/>
    <col min="5" max="5" bestFit="false" customWidth="true" width="14.2109375" hidden="false" outlineLevel="0"/>
    <col min="6" max="6" bestFit="false" customWidth="true" width="11.78125" hidden="false" outlineLevel="0"/>
    <col min="7" max="7" bestFit="false" customWidth="true" width="12.640625" hidden="false" outlineLevel="0"/>
    <col min="8" max="8" bestFit="false" customWidth="true" width="13.2109375" hidden="false" outlineLevel="0"/>
    <col min="9" max="9" bestFit="false" customWidth="true" width="13.78125" hidden="false" outlineLevel="0"/>
    <col min="10" max="50" bestFit="false" customWidth="true" width="9.2109375" hidden="false" outlineLevel="0"/>
  </cols>
  <sheetData>
    <row r="1" ht="14.45" customHeight="true">
      <c r="A1" s="79"/>
      <c r="B1" s="86"/>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row>
    <row r="2" ht="27.95" customHeight="true">
      <c r="A2" s="80" t="s">
        <v>56</v>
      </c>
      <c r="B2" s="80"/>
      <c r="C2" s="80"/>
      <c r="D2" s="80"/>
      <c r="E2" s="80"/>
      <c r="F2" s="80"/>
      <c r="G2" s="80"/>
      <c r="H2" s="80"/>
      <c r="I2" s="80"/>
      <c r="J2" s="80"/>
      <c r="K2" s="80"/>
      <c r="L2" s="81"/>
      <c r="M2" s="89" t="s">
        <v>73</v>
      </c>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row>
    <row r="3" ht="27.95" customHeight="true">
      <c r="A3" s="81"/>
      <c r="B3" s="81"/>
      <c r="C3" s="79"/>
      <c r="D3" s="79"/>
      <c r="E3" s="79"/>
      <c r="F3" s="79"/>
      <c r="G3" s="79"/>
      <c r="H3" s="79"/>
      <c r="I3" s="79"/>
      <c r="J3" s="79"/>
      <c r="K3" s="81"/>
      <c r="L3" s="81"/>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row>
    <row r="4" ht="45" customHeight="true">
      <c r="A4" s="82" t="s">
        <v>57</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row>
    <row r="5" ht="45" customHeight="true">
      <c r="A5" s="82" t="s">
        <v>58</v>
      </c>
      <c r="B5" s="87"/>
      <c r="C5" s="87"/>
      <c r="D5" s="87"/>
      <c r="E5" s="87"/>
      <c r="F5" s="87"/>
      <c r="G5" s="87"/>
      <c r="H5" s="87"/>
      <c r="I5" s="87"/>
      <c r="J5" s="87"/>
      <c r="K5" s="87"/>
      <c r="L5" s="87"/>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row>
    <row r="6" ht="45" customHeight="true">
      <c r="A6" s="83" t="s">
        <v>59</v>
      </c>
      <c r="B6" s="88"/>
      <c r="C6" s="87"/>
      <c r="D6" s="87"/>
      <c r="E6" s="87"/>
      <c r="F6" s="87"/>
      <c r="G6" s="87"/>
      <c r="H6" s="87"/>
      <c r="I6" s="87"/>
      <c r="J6" s="87"/>
      <c r="K6" s="87"/>
      <c r="L6" s="87"/>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row>
    <row r="7" ht="45" customHeight="true">
      <c r="A7" s="84" t="s">
        <v>60</v>
      </c>
      <c r="B7" s="82" t="s">
        <v>66</v>
      </c>
      <c r="C7" s="87"/>
      <c r="D7" s="87"/>
      <c r="E7" s="87"/>
      <c r="F7" s="87"/>
      <c r="G7" s="87"/>
      <c r="H7" s="87"/>
      <c r="I7" s="87"/>
      <c r="J7" s="87"/>
      <c r="K7" s="87"/>
      <c r="L7" s="87"/>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row>
    <row r="8" ht="45" customHeight="true">
      <c r="A8" s="85"/>
      <c r="B8" s="82" t="s">
        <v>67</v>
      </c>
      <c r="C8" s="87"/>
      <c r="D8" s="87"/>
      <c r="E8" s="87"/>
      <c r="F8" s="87"/>
      <c r="G8" s="87"/>
      <c r="H8" s="87"/>
      <c r="I8" s="87"/>
      <c r="J8" s="87"/>
      <c r="K8" s="87"/>
      <c r="L8" s="87"/>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row>
    <row r="9" ht="45" customHeight="true">
      <c r="A9" s="85"/>
      <c r="B9" s="82" t="s">
        <v>68</v>
      </c>
      <c r="C9" s="87"/>
      <c r="D9" s="87"/>
      <c r="E9" s="87"/>
      <c r="F9" s="87"/>
      <c r="G9" s="87"/>
      <c r="H9" s="87"/>
      <c r="I9" s="87"/>
      <c r="J9" s="87"/>
      <c r="K9" s="87"/>
      <c r="L9" s="87"/>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row>
    <row r="10" ht="45" customHeight="true">
      <c r="A10" s="84" t="s">
        <v>61</v>
      </c>
      <c r="B10" s="82" t="s">
        <v>69</v>
      </c>
      <c r="C10" s="87"/>
      <c r="D10" s="87"/>
      <c r="E10" s="87"/>
      <c r="F10" s="87"/>
      <c r="G10" s="87"/>
      <c r="H10" s="87"/>
      <c r="I10" s="87"/>
      <c r="J10" s="87"/>
      <c r="K10" s="87"/>
      <c r="L10" s="87"/>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row>
    <row r="11" ht="45" customHeight="true">
      <c r="A11" s="82" t="s">
        <v>62</v>
      </c>
      <c r="B11" s="87"/>
      <c r="C11" s="87"/>
      <c r="D11" s="87"/>
      <c r="E11" s="87"/>
      <c r="F11" s="87"/>
      <c r="G11" s="87"/>
      <c r="H11" s="87"/>
      <c r="I11" s="87"/>
      <c r="J11" s="87"/>
      <c r="K11" s="87"/>
      <c r="L11" s="87"/>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row>
    <row r="12" ht="45" customHeight="true">
      <c r="A12" s="84" t="s">
        <v>60</v>
      </c>
      <c r="B12" s="82" t="s">
        <v>70</v>
      </c>
      <c r="C12" s="87"/>
      <c r="D12" s="87"/>
      <c r="E12" s="87"/>
      <c r="F12" s="87"/>
      <c r="G12" s="87"/>
      <c r="H12" s="87"/>
      <c r="I12" s="87"/>
      <c r="J12" s="87"/>
      <c r="K12" s="87"/>
      <c r="L12" s="87"/>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row>
    <row r="13" ht="45" customHeight="true">
      <c r="A13" s="84" t="s">
        <v>61</v>
      </c>
      <c r="B13" s="82" t="s">
        <v>71</v>
      </c>
      <c r="C13" s="87"/>
      <c r="D13" s="87"/>
      <c r="E13" s="87"/>
      <c r="F13" s="87"/>
      <c r="G13" s="87"/>
      <c r="H13" s="87"/>
      <c r="I13" s="87"/>
      <c r="J13" s="87"/>
      <c r="K13" s="87"/>
      <c r="L13" s="87"/>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row>
    <row r="14" ht="45" customHeight="true">
      <c r="A14" s="84" t="s">
        <v>63</v>
      </c>
      <c r="B14" s="82" t="s">
        <v>72</v>
      </c>
      <c r="C14" s="87"/>
      <c r="D14" s="87"/>
      <c r="E14" s="87"/>
      <c r="F14" s="87"/>
      <c r="G14" s="87"/>
      <c r="H14" s="87"/>
      <c r="I14" s="87"/>
      <c r="J14" s="87"/>
      <c r="K14" s="87"/>
      <c r="L14" s="87"/>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row>
    <row r="15" ht="45" customHeight="true">
      <c r="A15" s="82" t="s">
        <v>64</v>
      </c>
      <c r="B15" s="87"/>
      <c r="C15" s="87"/>
      <c r="D15" s="87"/>
      <c r="E15" s="87"/>
      <c r="F15" s="87"/>
      <c r="G15" s="87"/>
      <c r="H15" s="87"/>
      <c r="I15" s="87"/>
      <c r="J15" s="87"/>
      <c r="K15" s="87"/>
      <c r="L15" s="87"/>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row>
    <row r="16" ht="45" customHeight="true">
      <c r="A16" s="82" t="s">
        <v>65</v>
      </c>
      <c r="B16" s="87"/>
      <c r="C16" s="87"/>
      <c r="D16" s="87"/>
      <c r="E16" s="87"/>
      <c r="F16" s="87"/>
      <c r="G16" s="87"/>
      <c r="H16" s="87"/>
      <c r="I16" s="87"/>
      <c r="J16" s="87"/>
      <c r="K16" s="87"/>
      <c r="L16" s="87"/>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row>
    <row r="17">
      <c r="A17" s="79"/>
      <c r="B17" s="79"/>
      <c r="C17" s="79"/>
      <c r="D17" s="79"/>
      <c r="E17" s="79"/>
      <c r="F17" s="79"/>
      <c r="G17" s="79"/>
      <c r="H17" s="79"/>
      <c r="I17" s="79"/>
      <c r="J17" s="79"/>
      <c r="K17" s="81"/>
      <c r="L17" s="81"/>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row>
    <row r="18">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row>
    <row r="19">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row>
    <row r="20">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row>
    <row r="21">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row>
    <row r="22">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row>
    <row r="23">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row>
    <row r="24">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row>
    <row r="25">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row>
    <row r="26">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row>
    <row r="27">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row>
    <row r="28">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row>
    <row r="29">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row>
    <row r="30">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row>
    <row r="3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row>
    <row r="32">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row>
    <row r="33">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row>
    <row r="34">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row>
    <row r="35">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row>
    <row r="36">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row>
    <row r="37">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row>
    <row r="38">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row>
    <row r="39">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row>
    <row r="40">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row>
    <row r="4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row>
    <row r="42">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row>
    <row r="43">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row>
    <row r="44">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row>
    <row r="45">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row>
    <row r="46">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row>
    <row r="47">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row>
    <row r="48">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row>
    <row r="49">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row>
    <row r="50">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row>
    <row r="5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row>
    <row r="5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row>
    <row r="53">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row>
    <row r="54">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row>
    <row r="55">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row>
    <row r="56">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row>
    <row r="57">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row>
    <row r="58">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row>
    <row r="59">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row>
    <row r="60">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row>
    <row r="6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row>
    <row r="62">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row>
    <row r="6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row>
    <row r="64">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row>
    <row r="6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row>
    <row r="66">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row>
    <row r="67">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row>
    <row r="68">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row>
    <row r="69">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row>
    <row r="70">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row>
    <row r="7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row>
    <row r="7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row>
    <row r="7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row>
    <row r="74">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row>
    <row r="7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row>
    <row r="76">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row>
    <row r="77">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row>
    <row r="78">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row>
    <row r="79">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row>
    <row r="80">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row>
    <row r="8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row>
    <row r="8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row>
    <row r="8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row>
    <row r="84">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row>
    <row r="8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row>
    <row r="86">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row>
    <row r="87">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row>
    <row r="88">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row>
    <row r="89">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row>
    <row r="90">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row>
    <row r="9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row>
    <row r="9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row>
    <row r="9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row>
    <row r="94">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row>
    <row r="9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row>
    <row r="96">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row>
    <row r="97">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row>
    <row r="98">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row>
    <row r="99">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row>
    <row r="100">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row>
    <row r="10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row>
    <row r="1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row>
    <row r="103">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row>
    <row r="104">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row>
    <row r="10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row>
    <row r="106">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row>
    <row r="107">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row>
    <row r="108">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row>
    <row r="109">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row>
    <row r="110">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row>
    <row r="11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row>
    <row r="11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row>
    <row r="113">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row>
    <row r="114">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row>
    <row r="11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row>
    <row r="116">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row>
    <row r="117">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row>
    <row r="118">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row>
    <row r="119">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row>
    <row r="120">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row>
    <row r="12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row>
    <row r="12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row>
    <row r="123">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row>
    <row r="124">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row>
    <row r="1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row>
    <row r="126">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row>
    <row r="127">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row>
    <row r="128">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row>
    <row r="129">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row>
    <row r="130">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row>
    <row r="13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row>
    <row r="13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row>
    <row r="133">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row>
    <row r="134">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row>
    <row r="13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row>
    <row r="136">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row>
    <row r="137">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row>
    <row r="138">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row>
    <row r="139">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row>
    <row r="140">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row>
    <row r="14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row>
    <row r="14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row>
    <row r="143">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row>
    <row r="144">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row>
    <row r="14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row>
    <row r="146">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row>
    <row r="147">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row>
    <row r="148">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row>
    <row r="149">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row>
    <row r="150">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row>
    <row r="15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row>
    <row r="15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row>
    <row r="153">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row>
    <row r="154">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row>
    <row r="15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row>
    <row r="156">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row>
    <row r="157">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row>
    <row r="158">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row>
    <row r="159">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row>
    <row r="160">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row>
    <row r="16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row>
    <row r="16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row>
    <row r="163">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row>
    <row r="164">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row>
    <row r="16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row>
    <row r="166">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row>
    <row r="167">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row>
    <row r="168">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row>
    <row r="169">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row>
    <row r="170">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row>
    <row r="17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row>
    <row r="17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row>
    <row r="173">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row>
    <row r="174">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row>
    <row r="17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row>
    <row r="176">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row>
    <row r="177">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row>
    <row r="178">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row>
    <row r="179">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row>
    <row r="180">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row>
    <row r="18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row>
    <row r="18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row>
    <row r="183">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row>
    <row r="184">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row>
    <row r="18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row>
    <row r="186">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row>
    <row r="187">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row>
    <row r="188">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row>
    <row r="189">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row>
    <row r="190">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row>
    <row r="19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row>
    <row r="192">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row>
    <row r="193">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row>
    <row r="194">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row>
    <row r="19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row>
    <row r="196">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row>
    <row r="197">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row>
    <row r="198">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row>
    <row r="199">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row>
    <row r="200">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row>
  </sheetData>
  <mergeCells>
    <mergeCell ref="A6:B6"/>
    <mergeCell ref="A2:K2"/>
  </mergeCells>
  <pageMargins bottom="0.75" footer="0.3" header="0.3" left="0.7" right="0.7" top="0.75"/>
</worksheet>
</file>

<file path=docProps/core.xml><?xml version="1.0" encoding="utf-8"?>
<cp:coreProperties xmlns:dc="http://purl.org/dc/elements/1.1/" xmlns:cp="http://schemas.openxmlformats.org/package/2006/metadata/core-properties"/>
</file>