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<sst xmlns="http://schemas.openxmlformats.org/spreadsheetml/2006/main" count="94" uniqueCount="53">
  <si>
    <t>公 開 類</t>
  </si>
  <si>
    <t>年    報</t>
  </si>
  <si>
    <t xml:space="preserve">  桃園市稻米生產概況 </t>
  </si>
  <si>
    <t xml:space="preserve">每公頃平均產量-糙米公斤     </t>
  </si>
  <si>
    <t>中華民國109年</t>
  </si>
  <si>
    <t>行政區別</t>
  </si>
  <si>
    <t>總      計</t>
  </si>
  <si>
    <t>桃園區</t>
  </si>
  <si>
    <t>中壢區</t>
  </si>
  <si>
    <t>大溪區</t>
  </si>
  <si>
    <t>楊梅區</t>
  </si>
  <si>
    <t>蘆竹區</t>
  </si>
  <si>
    <t>大園區</t>
  </si>
  <si>
    <t>龜山區</t>
  </si>
  <si>
    <t>八德區</t>
  </si>
  <si>
    <t>龍潭區</t>
  </si>
  <si>
    <t>平鎮區</t>
  </si>
  <si>
    <t>新屋區</t>
  </si>
  <si>
    <t>觀音區</t>
  </si>
  <si>
    <t>復興區</t>
  </si>
  <si>
    <t>次年6月底前填報</t>
  </si>
  <si>
    <t>總計</t>
  </si>
  <si>
    <t>種植面積</t>
  </si>
  <si>
    <t>收穫面積</t>
  </si>
  <si>
    <t>產量</t>
  </si>
  <si>
    <t>每公頃
平均產量</t>
  </si>
  <si>
    <t>水稻</t>
  </si>
  <si>
    <t>合計</t>
  </si>
  <si>
    <t>編製機關</t>
  </si>
  <si>
    <t>表　　號</t>
  </si>
  <si>
    <t>桃園市政府農業局</t>
  </si>
  <si>
    <t>20321-02-01-2</t>
  </si>
  <si>
    <t xml:space="preserve">       單位:面積-公頃     </t>
  </si>
  <si>
    <t xml:space="preserve">            產量-糙米公斤</t>
  </si>
  <si>
    <t>稉稻(蓬萊)</t>
  </si>
  <si>
    <t xml:space="preserve"> 桃園市稻米生產概況 (續）</t>
  </si>
  <si>
    <t xml:space="preserve">每公頃平均產量-糙米公斤 </t>
  </si>
  <si>
    <t>總     計</t>
  </si>
  <si>
    <t>填表</t>
  </si>
  <si>
    <t xml:space="preserve"> 資料來源：依據行政院農業委員會農糧署「農情報告資源網」資料彙編。 </t>
  </si>
  <si>
    <t xml:space="preserve"> 填表說明：本表應於編製期限內經網際網路上傳至桃園市政府公務統計行政管理系統。 </t>
  </si>
  <si>
    <t>硬秈稻(在來)</t>
  </si>
  <si>
    <t>審核</t>
  </si>
  <si>
    <t>軟秈稻(秈稻)</t>
  </si>
  <si>
    <t>稉糯稻(圓糯)</t>
  </si>
  <si>
    <t>業務主管人員</t>
  </si>
  <si>
    <t>主辦統計人員</t>
  </si>
  <si>
    <t>秈糯稻(長糯)</t>
  </si>
  <si>
    <t>陸稻</t>
  </si>
  <si>
    <t xml:space="preserve">機關首長   </t>
  </si>
  <si>
    <t xml:space="preserve">                                單位:面積-公頃</t>
  </si>
  <si>
    <t xml:space="preserve">          產量-糙米公斤</t>
  </si>
  <si>
    <t>中華民國110年6 月25日編製</t>
  </si>
</sst>
</file>

<file path=xl/styles.xml><?xml version="1.0" encoding="utf-8"?>
<styleSheet xmlns="http://schemas.openxmlformats.org/spreadsheetml/2006/main">
  <numFmts count="6">
    <numFmt numFmtId="188" formatCode="_(* #,##0.00_);_(* (#,##0.00);_(* &quot;-&quot;??_);_(@_)"/>
    <numFmt numFmtId="189" formatCode="#,##0.00_);[Red]\(#,##0.00\)"/>
    <numFmt numFmtId="190" formatCode="_(* #,##0.00_);_(* \(#,##0.00\);_(* &quot;-&quot;??_);_(@_)"/>
    <numFmt numFmtId="191" formatCode="#,##0_);[Red]\(#,##0\)"/>
    <numFmt numFmtId="192" formatCode="_(* #,##0_);_(* \(#,##0\);_(* &quot;-&quot;_);_(@_)"/>
    <numFmt numFmtId="193" formatCode="_-* #,##0.00_-;\-* #,##0.00_-;_-* &quot;-&quot;??_-;_-@_-"/>
  </numFmts>
  <fonts count="12">
    <font>
      <sz val="11"/>
      <color theme="1"/>
      <name val="Calibri"/>
      <family val="2"/>
    </font>
    <font>
      <sz val="10"/>
      <name val="Arial"/>
      <family val="2"/>
    </font>
    <font>
      <sz val="12"/>
      <color theme="1"/>
      <name val="新細明體"/>
      <family val="2"/>
    </font>
    <font>
      <sz val="14"/>
      <color theme="1"/>
      <name val="標楷體"/>
      <family val="2"/>
    </font>
    <font>
      <sz val="20"/>
      <color theme="1"/>
      <name val="標楷體"/>
      <family val="2"/>
    </font>
    <font>
      <sz val="12"/>
      <color theme="1"/>
      <name val="標楷體"/>
      <family val="2"/>
    </font>
    <font>
      <sz val="12"/>
      <color theme="1"/>
      <name val="Times New Roman"/>
      <family val="2"/>
    </font>
    <font>
      <sz val="20"/>
      <color theme="1"/>
      <name val="Times New Roman"/>
      <family val="2"/>
    </font>
    <font>
      <sz val="11"/>
      <color theme="1"/>
      <name val="新細明體"/>
      <family val="2"/>
    </font>
    <font>
      <sz val="14"/>
      <color theme="1"/>
      <name val="Times New Roman"/>
      <family val="2"/>
    </font>
    <font>
      <sz val="14"/>
      <color theme="1"/>
      <name val="新細明體"/>
      <family val="2"/>
    </font>
    <font>
      <sz val="12"/>
      <color rgb="FFFF0000"/>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border>
    <border>
      <left/>
      <right/>
      <top style="thin">
        <color rgb="FF999999"/>
      </top>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8" fontId="0"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65">
    <xf numFmtId="0" fontId="0" fillId="0" borderId="0" xfId="0" applyNumberFormat="1" applyFont="1" applyFill="1" applyBorder="1" applyAlignment="1" applyProtection="1">
      <alignment/>
      <protection/>
    </xf>
    <xf numFmtId="0" fontId="2" fillId="0" borderId="0" xfId="20" applyNumberFormat="1" applyFont="1"/>
    <xf numFmtId="188" fontId="0" fillId="0" borderId="0" xfId="18" applyNumberFormat="1"/>
    <xf numFmtId="0" fontId="2" fillId="0" borderId="0" xfId="21" applyNumberFormat="1" applyFont="1" applyAlignment="1">
      <alignment vertical="center"/>
    </xf>
    <xf numFmtId="0" fontId="3" fillId="0" borderId="1" xfId="20" applyFont="1" applyBorder="1" applyAlignment="1">
      <alignment horizontal="center" vertical="center"/>
    </xf>
    <xf numFmtId="0" fontId="4" fillId="0" borderId="0" xfId="20" applyFont="1" applyAlignment="1">
      <alignment horizontal="center"/>
    </xf>
    <xf numFmtId="0" fontId="5" fillId="0" borderId="0" xfId="20" applyFont="1" applyAlignment="1">
      <alignment horizontal="right" vertical="center"/>
    </xf>
    <xf numFmtId="49" fontId="5" fillId="0" borderId="0" xfId="20" applyNumberFormat="1" applyFont="1" applyAlignment="1">
      <alignment horizontal="center" vertical="center"/>
    </xf>
    <xf numFmtId="0" fontId="3" fillId="0" borderId="2" xfId="20" applyFont="1" applyBorder="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6" fillId="0" borderId="0" xfId="20" applyFont="1" applyAlignment="1">
      <alignment vertical="center"/>
    </xf>
    <xf numFmtId="0" fontId="5" fillId="0" borderId="6" xfId="20" applyFont="1" applyBorder="1" applyAlignment="1">
      <alignment vertical="center"/>
    </xf>
    <xf numFmtId="0" fontId="7" fillId="0" borderId="0" xfId="20" applyFont="1" applyAlignment="1">
      <alignment horizontal="center"/>
    </xf>
    <xf numFmtId="49" fontId="5" fillId="0" borderId="7" xfId="20" applyNumberFormat="1" applyFont="1" applyBorder="1" applyAlignment="1">
      <alignment horizontal="center" vertical="center"/>
    </xf>
    <xf numFmtId="0" fontId="3" fillId="0" borderId="8" xfId="20" applyFont="1" applyBorder="1" applyAlignment="1">
      <alignment horizontal="center" vertical="center"/>
    </xf>
    <xf numFmtId="189" fontId="8" fillId="0" borderId="9" xfId="20" applyNumberFormat="1" applyFont="1" applyBorder="1" applyAlignment="1">
      <alignment horizontal="right" vertical="center"/>
    </xf>
    <xf numFmtId="189" fontId="8" fillId="0" borderId="0" xfId="20" applyNumberFormat="1" applyFont="1" applyAlignment="1">
      <alignment horizontal="right" vertical="center"/>
    </xf>
    <xf numFmtId="190" fontId="8" fillId="0" borderId="6" xfId="20" applyNumberFormat="1" applyFont="1" applyBorder="1" applyAlignment="1">
      <alignment horizontal="right" vertical="center"/>
    </xf>
    <xf numFmtId="0" fontId="9" fillId="0" borderId="7" xfId="20" applyFont="1" applyBorder="1" applyAlignment="1">
      <alignment vertical="center"/>
    </xf>
    <xf numFmtId="190" fontId="8" fillId="0" borderId="7" xfId="20" applyNumberFormat="1" applyFont="1" applyBorder="1" applyAlignment="1">
      <alignment horizontal="right" vertical="center"/>
    </xf>
    <xf numFmtId="0" fontId="3" fillId="0" borderId="10" xfId="20" applyFont="1" applyBorder="1" applyAlignment="1">
      <alignment horizontal="center" vertical="center" wrapText="1"/>
    </xf>
    <xf numFmtId="0" fontId="3" fillId="0" borderId="1" xfId="20" applyFont="1" applyBorder="1" applyAlignment="1">
      <alignment horizontal="center" vertical="center" wrapText="1"/>
    </xf>
    <xf numFmtId="190" fontId="8" fillId="0" borderId="9" xfId="20" applyNumberFormat="1" applyFont="1" applyBorder="1" applyAlignment="1">
      <alignment horizontal="right" vertical="center"/>
    </xf>
    <xf numFmtId="190" fontId="8" fillId="0" borderId="0" xfId="20" applyNumberFormat="1" applyFont="1" applyAlignment="1">
      <alignment horizontal="right" vertical="center"/>
    </xf>
    <xf numFmtId="188" fontId="8" fillId="0" borderId="7" xfId="18" applyNumberFormat="1" applyFont="1" applyBorder="1" applyAlignment="1">
      <alignment horizontal="right" vertical="center"/>
    </xf>
    <xf numFmtId="49" fontId="3" fillId="0" borderId="1" xfId="21" applyNumberFormat="1" applyFont="1" applyBorder="1" applyAlignment="1">
      <alignment horizontal="center" vertical="center"/>
    </xf>
    <xf numFmtId="191" fontId="9" fillId="0" borderId="0" xfId="20" applyNumberFormat="1" applyFont="1"/>
    <xf numFmtId="49" fontId="9" fillId="0" borderId="8" xfId="20" applyNumberFormat="1" applyFont="1" applyBorder="1" applyAlignment="1">
      <alignment horizontal="center" vertical="center"/>
    </xf>
    <xf numFmtId="0" fontId="5" fillId="0" borderId="0" xfId="20" applyFont="1" applyAlignment="1">
      <alignment horizontal="center" vertical="center"/>
    </xf>
    <xf numFmtId="189" fontId="8" fillId="0" borderId="11" xfId="20" applyNumberFormat="1" applyFont="1" applyBorder="1" applyAlignment="1">
      <alignment horizontal="right" vertical="center"/>
    </xf>
    <xf numFmtId="188" fontId="10" fillId="0" borderId="7" xfId="18" applyNumberFormat="1" applyFont="1" applyBorder="1" applyAlignment="1">
      <alignment horizontal="right" vertical="center"/>
    </xf>
    <xf numFmtId="0" fontId="9" fillId="0" borderId="3" xfId="20" applyFont="1" applyBorder="1" applyAlignment="1">
      <alignment horizontal="center"/>
    </xf>
    <xf numFmtId="49" fontId="9" fillId="0" borderId="3" xfId="20" applyNumberFormat="1" applyFont="1" applyBorder="1" applyAlignment="1">
      <alignment horizontal="center"/>
    </xf>
    <xf numFmtId="0" fontId="9" fillId="0" borderId="0" xfId="20" applyFont="1" applyAlignment="1">
      <alignment horizontal="center" vertical="center"/>
    </xf>
    <xf numFmtId="49" fontId="3" fillId="0" borderId="0" xfId="20" applyNumberFormat="1" applyFont="1" applyAlignment="1">
      <alignment horizontal="center" vertical="center"/>
    </xf>
    <xf numFmtId="192" fontId="6" fillId="0" borderId="0" xfId="20" applyNumberFormat="1" applyFont="1"/>
    <xf numFmtId="192" fontId="5" fillId="0" borderId="0" xfId="20" applyNumberFormat="1" applyFont="1" applyAlignment="1" applyProtection="1">
      <alignment horizontal="left"/>
      <protection locked="0"/>
    </xf>
    <xf numFmtId="192" fontId="6" fillId="0" borderId="0" xfId="20" applyNumberFormat="1" applyFont="1" applyAlignment="1" applyProtection="1">
      <alignment horizontal="left"/>
      <protection locked="0"/>
    </xf>
    <xf numFmtId="192" fontId="3" fillId="0" borderId="0" xfId="20" applyNumberFormat="1" applyFont="1" applyAlignment="1">
      <alignment horizontal="left"/>
    </xf>
    <xf numFmtId="49" fontId="3" fillId="0" borderId="7" xfId="20" applyNumberFormat="1" applyFont="1" applyBorder="1" applyAlignment="1">
      <alignment horizontal="center" vertical="center"/>
    </xf>
    <xf numFmtId="0" fontId="3" fillId="0" borderId="12" xfId="20" applyFont="1" applyBorder="1" applyAlignment="1">
      <alignment horizontal="center" vertical="center" wrapText="1"/>
    </xf>
    <xf numFmtId="193" fontId="8" fillId="0" borderId="9" xfId="20" applyNumberFormat="1" applyFont="1" applyBorder="1" applyAlignment="1">
      <alignment horizontal="right" vertical="center"/>
    </xf>
    <xf numFmtId="193" fontId="8" fillId="0" borderId="0" xfId="20" applyNumberFormat="1" applyFont="1" applyAlignment="1">
      <alignment horizontal="right" vertical="center"/>
    </xf>
    <xf numFmtId="192" fontId="6" fillId="0" borderId="0" xfId="20" applyNumberFormat="1" applyFont="1" applyAlignment="1">
      <alignment horizontal="center"/>
    </xf>
    <xf numFmtId="192" fontId="5" fillId="0" borderId="0" xfId="20" applyNumberFormat="1" applyFont="1" applyAlignment="1">
      <alignment horizontal="right"/>
    </xf>
    <xf numFmtId="192" fontId="3" fillId="0" borderId="0" xfId="20" applyNumberFormat="1" applyFont="1"/>
    <xf numFmtId="0" fontId="3" fillId="0" borderId="8" xfId="20" applyFont="1" applyBorder="1" applyAlignment="1">
      <alignment horizontal="center" vertical="center" wrapText="1"/>
    </xf>
    <xf numFmtId="192" fontId="5" fillId="0" borderId="0" xfId="20" applyNumberFormat="1" applyFont="1" applyAlignment="1">
      <alignment horizontal="left"/>
    </xf>
    <xf numFmtId="192" fontId="11" fillId="0" borderId="0" xfId="20" applyNumberFormat="1" applyFont="1" applyAlignment="1">
      <alignment horizontal="left"/>
    </xf>
    <xf numFmtId="192" fontId="5" fillId="0" borderId="0" xfId="20" applyNumberFormat="1" applyFont="1"/>
    <xf numFmtId="192" fontId="11" fillId="0" borderId="0" xfId="20" applyNumberFormat="1" applyFont="1"/>
    <xf numFmtId="189" fontId="6" fillId="0" borderId="0" xfId="20" applyNumberFormat="1" applyFont="1"/>
    <xf numFmtId="190" fontId="8" fillId="0" borderId="9" xfId="20" applyNumberFormat="1" applyFont="1" applyBorder="1" applyAlignment="1">
      <alignment horizontal="distributed" vertical="center"/>
    </xf>
    <xf numFmtId="190" fontId="8" fillId="0" borderId="0" xfId="20" applyNumberFormat="1" applyFont="1" applyAlignment="1">
      <alignment horizontal="distributed" vertical="center"/>
    </xf>
    <xf numFmtId="190" fontId="8" fillId="0" borderId="7" xfId="20" applyNumberFormat="1" applyFont="1" applyBorder="1" applyAlignment="1">
      <alignment horizontal="distributed" vertical="center"/>
    </xf>
    <xf numFmtId="190" fontId="2" fillId="0" borderId="0" xfId="20" applyNumberFormat="1" applyFont="1" applyAlignment="1">
      <alignment horizontal="distributed" vertical="center"/>
    </xf>
    <xf numFmtId="190" fontId="2" fillId="0" borderId="7" xfId="20" applyNumberFormat="1" applyFont="1" applyBorder="1" applyAlignment="1">
      <alignment horizontal="distributed" vertical="center"/>
    </xf>
    <xf numFmtId="0" fontId="5" fillId="0" borderId="9" xfId="21" applyFont="1" applyBorder="1" applyAlignment="1">
      <alignment horizontal="right" vertical="center"/>
    </xf>
    <xf numFmtId="0" fontId="9" fillId="0" borderId="0" xfId="20" applyFont="1" applyAlignment="1">
      <alignment vertical="center"/>
    </xf>
    <xf numFmtId="0" fontId="3" fillId="0" borderId="0" xfId="20" applyFont="1" applyAlignment="1">
      <alignment vertical="center"/>
    </xf>
    <xf numFmtId="0" fontId="3" fillId="0" borderId="0" xfId="20" applyFont="1" applyAlignment="1">
      <alignment horizontal="distributed" vertical="center"/>
    </xf>
    <xf numFmtId="0" fontId="3" fillId="0" borderId="0" xfId="20" applyFont="1"/>
    <xf numFmtId="0" fontId="9"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一般_Book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X30"/>
  <sheetViews>
    <sheetView tabSelected="1" zoomScale="88" zoomScaleNormal="88" workbookViewId="0" topLeftCell="A4">
      <selection activeCell="A7" sqref="A7:K7"/>
    </sheetView>
  </sheetViews>
  <sheetFormatPr defaultColWidth="9.28125" defaultRowHeight="15"/>
  <cols>
    <col min="1" max="3" width="19.140625" style="64" customWidth="1"/>
    <col min="4" max="4" width="22.28125" style="64" customWidth="1"/>
    <col min="5" max="7" width="19.140625" style="64" customWidth="1"/>
    <col min="8" max="8" width="21.8515625" style="64" customWidth="1"/>
    <col min="9" max="10" width="19.140625" style="64" customWidth="1"/>
    <col min="11" max="11" width="20.57421875" style="64" customWidth="1"/>
    <col min="12" max="12" width="19.421875" style="64" customWidth="1"/>
    <col min="13" max="24" width="16.57421875" style="64" customWidth="1"/>
    <col min="25" max="16384" width="9.28125" style="64" customWidth="1"/>
  </cols>
  <sheetData>
    <row r="1" spans="1:24" s="60" customFormat="1" ht="24.95" customHeight="1">
      <c r="A1" s="4" t="s">
        <v>0</v>
      </c>
      <c r="B1" s="12"/>
      <c r="I1" s="27" t="s">
        <v>28</v>
      </c>
      <c r="J1" s="16" t="s">
        <v>30</v>
      </c>
      <c r="K1" s="33"/>
      <c r="L1" s="4" t="s">
        <v>0</v>
      </c>
      <c r="M1" s="12"/>
      <c r="V1" s="27" t="s">
        <v>28</v>
      </c>
      <c r="W1" s="16" t="s">
        <v>30</v>
      </c>
      <c r="X1" s="33"/>
    </row>
    <row r="2" spans="1:24" s="60" customFormat="1" ht="24.95" customHeight="1">
      <c r="A2" s="4" t="s">
        <v>1</v>
      </c>
      <c r="B2" s="13" t="s">
        <v>20</v>
      </c>
      <c r="C2" s="20"/>
      <c r="D2" s="20"/>
      <c r="E2" s="20"/>
      <c r="F2" s="20"/>
      <c r="G2" s="20"/>
      <c r="H2" s="20"/>
      <c r="I2" s="27" t="s">
        <v>29</v>
      </c>
      <c r="J2" s="29" t="s">
        <v>31</v>
      </c>
      <c r="K2" s="34"/>
      <c r="L2" s="4" t="s">
        <v>1</v>
      </c>
      <c r="M2" s="13" t="s">
        <v>20</v>
      </c>
      <c r="N2" s="20"/>
      <c r="O2" s="20"/>
      <c r="P2" s="20"/>
      <c r="Q2" s="20"/>
      <c r="R2" s="20"/>
      <c r="S2" s="20"/>
      <c r="T2" s="20"/>
      <c r="U2" s="20"/>
      <c r="V2" s="27" t="s">
        <v>29</v>
      </c>
      <c r="W2" s="29" t="s">
        <v>31</v>
      </c>
      <c r="X2" s="34"/>
    </row>
    <row r="3" spans="1:24" ht="36.95" customHeight="1">
      <c r="A3" s="5" t="s">
        <v>2</v>
      </c>
      <c r="B3" s="14"/>
      <c r="C3" s="14"/>
      <c r="D3" s="14"/>
      <c r="E3" s="14"/>
      <c r="F3" s="14"/>
      <c r="G3" s="14"/>
      <c r="H3" s="14"/>
      <c r="I3" s="14"/>
      <c r="J3" s="14"/>
      <c r="K3" s="14"/>
      <c r="L3" s="5" t="s">
        <v>35</v>
      </c>
      <c r="M3" s="14"/>
      <c r="N3" s="14"/>
      <c r="O3" s="14"/>
      <c r="P3" s="14"/>
      <c r="Q3" s="14"/>
      <c r="R3" s="14"/>
      <c r="S3" s="14"/>
      <c r="T3" s="14"/>
      <c r="U3" s="14"/>
      <c r="V3" s="14"/>
      <c r="W3" s="14"/>
      <c r="X3" s="14"/>
    </row>
    <row r="4" spans="1:24" s="60" customFormat="1" ht="19.5" customHeight="1">
      <c r="A4" s="5"/>
      <c r="B4" s="14"/>
      <c r="C4" s="14"/>
      <c r="D4" s="14"/>
      <c r="E4" s="14"/>
      <c r="F4" s="14"/>
      <c r="G4" s="14"/>
      <c r="H4" s="14"/>
      <c r="I4" s="14"/>
      <c r="J4" s="30" t="s">
        <v>32</v>
      </c>
      <c r="K4" s="14"/>
      <c r="L4" s="5"/>
      <c r="M4" s="14"/>
      <c r="N4" s="14"/>
      <c r="O4" s="14"/>
      <c r="P4" s="14"/>
      <c r="Q4" s="14"/>
      <c r="R4" s="14"/>
      <c r="S4" s="14"/>
      <c r="T4" s="14"/>
      <c r="U4" s="14"/>
      <c r="V4" s="30" t="s">
        <v>50</v>
      </c>
      <c r="W4" s="30"/>
      <c r="X4" s="14"/>
    </row>
    <row r="5" spans="1:24" s="60" customFormat="1" ht="20.85" customHeight="1">
      <c r="A5" s="6" t="s">
        <v>3</v>
      </c>
      <c r="B5" s="6"/>
      <c r="C5" s="6"/>
      <c r="D5" s="6"/>
      <c r="E5" s="6"/>
      <c r="F5" s="6"/>
      <c r="G5" s="6"/>
      <c r="H5" s="6"/>
      <c r="I5" s="6"/>
      <c r="J5" s="6"/>
      <c r="K5" s="6"/>
      <c r="L5" s="6" t="s">
        <v>36</v>
      </c>
      <c r="M5" s="6"/>
      <c r="N5" s="6"/>
      <c r="O5" s="6"/>
      <c r="P5" s="6"/>
      <c r="Q5" s="6"/>
      <c r="R5" s="6"/>
      <c r="S5" s="6"/>
      <c r="T5" s="6"/>
      <c r="U5" s="6"/>
      <c r="V5" s="6"/>
      <c r="W5" s="6"/>
      <c r="X5" s="6"/>
    </row>
    <row r="6" spans="1:24" s="60" customFormat="1" ht="21.95" customHeight="1">
      <c r="A6" s="6"/>
      <c r="B6" s="6"/>
      <c r="C6" s="6"/>
      <c r="D6" s="6"/>
      <c r="E6" s="6"/>
      <c r="F6" s="6"/>
      <c r="G6" s="6"/>
      <c r="H6" s="6"/>
      <c r="I6" s="6"/>
      <c r="J6" s="30" t="s">
        <v>33</v>
      </c>
      <c r="K6" s="6"/>
      <c r="L6" s="35"/>
      <c r="M6" s="35"/>
      <c r="N6" s="35"/>
      <c r="O6" s="35"/>
      <c r="P6" s="35"/>
      <c r="Q6" s="35"/>
      <c r="R6" s="35"/>
      <c r="S6" s="35"/>
      <c r="T6" s="35"/>
      <c r="U6" s="35"/>
      <c r="V6" s="35"/>
      <c r="W6" s="30" t="s">
        <v>51</v>
      </c>
      <c r="X6" s="35"/>
    </row>
    <row r="7" spans="1:24" s="60" customFormat="1" ht="21.95" customHeight="1">
      <c r="A7" s="7" t="s">
        <v>4</v>
      </c>
      <c r="B7" s="15"/>
      <c r="C7" s="15"/>
      <c r="D7" s="15"/>
      <c r="E7" s="15"/>
      <c r="F7" s="15"/>
      <c r="G7" s="15"/>
      <c r="H7" s="15"/>
      <c r="I7" s="15"/>
      <c r="J7" s="15"/>
      <c r="K7" s="15"/>
      <c r="L7" s="36" t="s">
        <v>4</v>
      </c>
      <c r="M7" s="41"/>
      <c r="N7" s="41"/>
      <c r="O7" s="41"/>
      <c r="P7" s="41"/>
      <c r="Q7" s="41"/>
      <c r="R7" s="41"/>
      <c r="S7" s="41"/>
      <c r="T7" s="41"/>
      <c r="U7" s="41"/>
      <c r="V7" s="41"/>
      <c r="W7" s="41"/>
      <c r="X7" s="41"/>
    </row>
    <row r="8" spans="1:24" s="60" customFormat="1" ht="44.25" customHeight="1">
      <c r="A8" s="8" t="s">
        <v>5</v>
      </c>
      <c r="B8" s="16" t="s">
        <v>21</v>
      </c>
      <c r="C8" s="4"/>
      <c r="D8" s="4"/>
      <c r="E8" s="4"/>
      <c r="F8" s="16" t="s">
        <v>26</v>
      </c>
      <c r="G8" s="4"/>
      <c r="H8" s="4"/>
      <c r="I8" s="4"/>
      <c r="J8" s="4"/>
      <c r="K8" s="4"/>
      <c r="L8" s="8" t="s">
        <v>5</v>
      </c>
      <c r="M8" s="16" t="s">
        <v>26</v>
      </c>
      <c r="N8" s="4"/>
      <c r="O8" s="4"/>
      <c r="P8" s="4"/>
      <c r="Q8" s="4"/>
      <c r="R8" s="4"/>
      <c r="S8" s="4"/>
      <c r="T8" s="4"/>
      <c r="U8" s="16" t="s">
        <v>48</v>
      </c>
      <c r="V8" s="4"/>
      <c r="W8" s="4"/>
      <c r="X8" s="16"/>
    </row>
    <row r="9" spans="1:24" s="61" customFormat="1" ht="21.95" customHeight="1">
      <c r="A9" s="9"/>
      <c r="B9" s="4" t="s">
        <v>22</v>
      </c>
      <c r="C9" s="4" t="s">
        <v>23</v>
      </c>
      <c r="D9" s="4" t="s">
        <v>24</v>
      </c>
      <c r="E9" s="22" t="s">
        <v>25</v>
      </c>
      <c r="F9" s="4" t="s">
        <v>27</v>
      </c>
      <c r="G9" s="4"/>
      <c r="H9" s="4"/>
      <c r="I9" s="4"/>
      <c r="J9" s="16" t="s">
        <v>34</v>
      </c>
      <c r="K9" s="4"/>
      <c r="L9" s="9"/>
      <c r="M9" s="42" t="s">
        <v>41</v>
      </c>
      <c r="N9" s="23"/>
      <c r="O9" s="42" t="s">
        <v>43</v>
      </c>
      <c r="P9" s="23"/>
      <c r="Q9" s="48" t="s">
        <v>44</v>
      </c>
      <c r="R9" s="23"/>
      <c r="S9" s="42" t="s">
        <v>47</v>
      </c>
      <c r="T9" s="23"/>
      <c r="U9" s="4" t="s">
        <v>22</v>
      </c>
      <c r="V9" s="4" t="s">
        <v>23</v>
      </c>
      <c r="W9" s="4" t="s">
        <v>24</v>
      </c>
      <c r="X9" s="42" t="s">
        <v>25</v>
      </c>
    </row>
    <row r="10" spans="1:24" s="61" customFormat="1" ht="36.95" customHeight="1">
      <c r="A10" s="9"/>
      <c r="B10" s="4"/>
      <c r="C10" s="4"/>
      <c r="D10" s="4"/>
      <c r="E10" s="23"/>
      <c r="F10" s="4" t="s">
        <v>22</v>
      </c>
      <c r="G10" s="4" t="s">
        <v>23</v>
      </c>
      <c r="H10" s="4" t="s">
        <v>24</v>
      </c>
      <c r="I10" s="23" t="s">
        <v>25</v>
      </c>
      <c r="J10" s="4" t="s">
        <v>23</v>
      </c>
      <c r="K10" s="4" t="s">
        <v>24</v>
      </c>
      <c r="L10" s="9"/>
      <c r="M10" s="4" t="s">
        <v>23</v>
      </c>
      <c r="N10" s="4" t="s">
        <v>24</v>
      </c>
      <c r="O10" s="4" t="s">
        <v>23</v>
      </c>
      <c r="P10" s="4" t="s">
        <v>24</v>
      </c>
      <c r="Q10" s="4" t="s">
        <v>23</v>
      </c>
      <c r="R10" s="4" t="s">
        <v>24</v>
      </c>
      <c r="S10" s="4" t="s">
        <v>23</v>
      </c>
      <c r="T10" s="4" t="s">
        <v>24</v>
      </c>
      <c r="U10" s="4"/>
      <c r="V10" s="4"/>
      <c r="W10" s="4"/>
      <c r="X10" s="48"/>
    </row>
    <row r="11" spans="1:24" s="62" customFormat="1" ht="21.95" customHeight="1">
      <c r="A11" s="8" t="s">
        <v>6</v>
      </c>
      <c r="B11" s="17">
        <v>15232.15</v>
      </c>
      <c r="C11" s="17">
        <v>13989.96</v>
      </c>
      <c r="D11" s="17">
        <v>59261007</v>
      </c>
      <c r="E11" s="24">
        <v>4235.96686480876</v>
      </c>
      <c r="F11" s="17">
        <v>15232.15</v>
      </c>
      <c r="G11" s="17">
        <f>SUM(G12:G24)</f>
        <v>13989.96</v>
      </c>
      <c r="H11" s="17">
        <f>SUM(H12:H24)</f>
        <v>59261007</v>
      </c>
      <c r="I11" s="24">
        <f>IF(G11&gt;0,H11/G11,0)</f>
        <v>4235.96686480876</v>
      </c>
      <c r="J11" s="31">
        <v>13855.6</v>
      </c>
      <c r="K11" s="31">
        <v>58685599</v>
      </c>
      <c r="L11" s="8" t="s">
        <v>37</v>
      </c>
      <c r="M11" s="43">
        <v>12</v>
      </c>
      <c r="N11" s="43">
        <v>51662</v>
      </c>
      <c r="O11" s="43">
        <v>84</v>
      </c>
      <c r="P11" s="43">
        <v>358252</v>
      </c>
      <c r="Q11" s="43">
        <v>28.36</v>
      </c>
      <c r="R11" s="43">
        <v>123196</v>
      </c>
      <c r="S11" s="43">
        <v>10</v>
      </c>
      <c r="T11" s="43">
        <v>42298</v>
      </c>
      <c r="U11" s="54">
        <f>SUM(U12:U24)</f>
        <v>0</v>
      </c>
      <c r="V11" s="54">
        <f>SUM(V12:V24)</f>
        <v>0</v>
      </c>
      <c r="W11" s="54">
        <f>SUM(W12:W24)</f>
        <v>0</v>
      </c>
      <c r="X11" s="54">
        <f>IF(V11&gt;0,W11/V11,0)</f>
        <v>0</v>
      </c>
    </row>
    <row r="12" spans="1:24" s="61" customFormat="1" ht="21.95" customHeight="1">
      <c r="A12" s="10" t="s">
        <v>7</v>
      </c>
      <c r="B12" s="18">
        <v>221.16</v>
      </c>
      <c r="C12" s="18">
        <v>221.16</v>
      </c>
      <c r="D12" s="18">
        <v>913141</v>
      </c>
      <c r="E12" s="25">
        <v>4128.87050099476</v>
      </c>
      <c r="F12" s="18">
        <v>221.16</v>
      </c>
      <c r="G12" s="18">
        <f>SUM(J12,M12,O12,Q12,S12)</f>
        <v>221.16</v>
      </c>
      <c r="H12" s="18">
        <f>SUM(K12,N12,P12,R12,T12)</f>
        <v>913141</v>
      </c>
      <c r="I12" s="25">
        <f>IF(G12&gt;0,H12/G12,0)</f>
        <v>4128.87050099476</v>
      </c>
      <c r="J12" s="18">
        <v>221.16</v>
      </c>
      <c r="K12" s="18">
        <v>913141</v>
      </c>
      <c r="L12" s="10" t="s">
        <v>7</v>
      </c>
      <c r="M12" s="44">
        <v>0</v>
      </c>
      <c r="N12" s="44">
        <v>0</v>
      </c>
      <c r="O12" s="44">
        <v>0</v>
      </c>
      <c r="P12" s="44">
        <v>0</v>
      </c>
      <c r="Q12" s="44">
        <v>0</v>
      </c>
      <c r="R12" s="44">
        <v>0</v>
      </c>
      <c r="S12" s="44">
        <v>0</v>
      </c>
      <c r="T12" s="44">
        <v>0</v>
      </c>
      <c r="U12" s="55">
        <f>V12</f>
        <v>0</v>
      </c>
      <c r="V12" s="55">
        <v>0</v>
      </c>
      <c r="W12" s="55">
        <v>0</v>
      </c>
      <c r="X12" s="55">
        <f>IF(V12&gt;0,W12/V12,0)</f>
        <v>0</v>
      </c>
    </row>
    <row r="13" spans="1:24" s="61" customFormat="1" ht="21.95" customHeight="1">
      <c r="A13" s="10" t="s">
        <v>8</v>
      </c>
      <c r="B13" s="18">
        <v>1513.77</v>
      </c>
      <c r="C13" s="18">
        <v>1513.77</v>
      </c>
      <c r="D13" s="18">
        <v>7062043</v>
      </c>
      <c r="E13" s="25">
        <v>4665.20211128507</v>
      </c>
      <c r="F13" s="18">
        <v>1513.77</v>
      </c>
      <c r="G13" s="18">
        <f>SUM(J13,M13,O13,Q13,S13)</f>
        <v>1513.77</v>
      </c>
      <c r="H13" s="18">
        <f>SUM(K13,N13,P13,R13,T13)</f>
        <v>7062043</v>
      </c>
      <c r="I13" s="25">
        <f>IF(G13&gt;0,H13/G13,0)</f>
        <v>4665.20211128507</v>
      </c>
      <c r="J13" s="18">
        <v>1498.77</v>
      </c>
      <c r="K13" s="18">
        <v>6993341</v>
      </c>
      <c r="L13" s="10" t="s">
        <v>8</v>
      </c>
      <c r="M13" s="44">
        <v>0</v>
      </c>
      <c r="N13" s="44">
        <v>0</v>
      </c>
      <c r="O13" s="44">
        <v>0</v>
      </c>
      <c r="P13" s="44">
        <v>0</v>
      </c>
      <c r="Q13" s="44">
        <v>12</v>
      </c>
      <c r="R13" s="44">
        <v>55301</v>
      </c>
      <c r="S13" s="44">
        <v>3</v>
      </c>
      <c r="T13" s="44">
        <v>13401</v>
      </c>
      <c r="U13" s="55">
        <f>V13</f>
        <v>0</v>
      </c>
      <c r="V13" s="57">
        <v>0</v>
      </c>
      <c r="W13" s="57">
        <v>0</v>
      </c>
      <c r="X13" s="55">
        <f>IF(V13&gt;0,W13/V13,0)</f>
        <v>0</v>
      </c>
    </row>
    <row r="14" spans="1:24" s="61" customFormat="1" ht="21.95" customHeight="1">
      <c r="A14" s="10" t="s">
        <v>9</v>
      </c>
      <c r="B14" s="18">
        <v>863.1</v>
      </c>
      <c r="C14" s="18">
        <v>863.1</v>
      </c>
      <c r="D14" s="18">
        <v>3559309</v>
      </c>
      <c r="E14" s="25">
        <v>4123.86629591009</v>
      </c>
      <c r="F14" s="18">
        <v>863.1</v>
      </c>
      <c r="G14" s="18">
        <f>SUM(J14,M14,O14,Q14,S14)</f>
        <v>863.1</v>
      </c>
      <c r="H14" s="18">
        <f>SUM(K14,N14,P14,R14,T14)</f>
        <v>3559309</v>
      </c>
      <c r="I14" s="25">
        <f>IF(G14&gt;0,H14/G14,0)</f>
        <v>4123.86629591009</v>
      </c>
      <c r="J14" s="18">
        <v>858.1</v>
      </c>
      <c r="K14" s="18">
        <v>3537054</v>
      </c>
      <c r="L14" s="10" t="s">
        <v>9</v>
      </c>
      <c r="M14" s="44">
        <v>0</v>
      </c>
      <c r="N14" s="44">
        <v>0</v>
      </c>
      <c r="O14" s="44">
        <v>5</v>
      </c>
      <c r="P14" s="44">
        <v>22255</v>
      </c>
      <c r="Q14" s="44">
        <v>0</v>
      </c>
      <c r="R14" s="44">
        <v>0</v>
      </c>
      <c r="S14" s="44">
        <v>0</v>
      </c>
      <c r="T14" s="44">
        <v>0</v>
      </c>
      <c r="U14" s="55">
        <f>V14</f>
        <v>0</v>
      </c>
      <c r="V14" s="57">
        <v>0</v>
      </c>
      <c r="W14" s="57">
        <v>0</v>
      </c>
      <c r="X14" s="55">
        <f>IF(V14&gt;0,W14/V14,0)</f>
        <v>0</v>
      </c>
    </row>
    <row r="15" spans="1:24" s="61" customFormat="1" ht="21.95" customHeight="1">
      <c r="A15" s="10" t="s">
        <v>10</v>
      </c>
      <c r="B15" s="18">
        <v>2058.89</v>
      </c>
      <c r="C15" s="18">
        <v>1931.77</v>
      </c>
      <c r="D15" s="18">
        <v>8136768</v>
      </c>
      <c r="E15" s="25">
        <v>4212.079077737</v>
      </c>
      <c r="F15" s="18">
        <v>2058.89</v>
      </c>
      <c r="G15" s="18">
        <f>SUM(J15,M15,O15,Q15,S15)</f>
        <v>1931.77</v>
      </c>
      <c r="H15" s="18">
        <f>SUM(K15,N15,P15,R15,T15)</f>
        <v>8136768</v>
      </c>
      <c r="I15" s="25">
        <f>IF(G15&gt;0,H15/G15,0)</f>
        <v>4212.079077737</v>
      </c>
      <c r="J15" s="18">
        <v>1931.77</v>
      </c>
      <c r="K15" s="18">
        <v>8136768</v>
      </c>
      <c r="L15" s="10" t="s">
        <v>10</v>
      </c>
      <c r="M15" s="44">
        <v>0</v>
      </c>
      <c r="N15" s="44">
        <v>0</v>
      </c>
      <c r="O15" s="44">
        <v>0</v>
      </c>
      <c r="P15" s="44">
        <v>0</v>
      </c>
      <c r="Q15" s="44">
        <v>0</v>
      </c>
      <c r="R15" s="44">
        <v>0</v>
      </c>
      <c r="S15" s="44">
        <v>0</v>
      </c>
      <c r="T15" s="44">
        <v>0</v>
      </c>
      <c r="U15" s="55">
        <f>V15</f>
        <v>0</v>
      </c>
      <c r="V15" s="57">
        <v>0</v>
      </c>
      <c r="W15" s="57">
        <v>0</v>
      </c>
      <c r="X15" s="55">
        <f>IF(V15&gt;0,W15/V15,0)</f>
        <v>0</v>
      </c>
    </row>
    <row r="16" spans="1:24" s="61" customFormat="1" ht="21.95" customHeight="1">
      <c r="A16" s="10" t="s">
        <v>11</v>
      </c>
      <c r="B16" s="18">
        <v>899.34</v>
      </c>
      <c r="C16" s="18">
        <v>899.34</v>
      </c>
      <c r="D16" s="18">
        <v>4116704</v>
      </c>
      <c r="E16" s="25">
        <v>4577.47236862588</v>
      </c>
      <c r="F16" s="18">
        <v>899.34</v>
      </c>
      <c r="G16" s="18">
        <f>SUM(J16,M16,O16,Q16,S16)</f>
        <v>899.34</v>
      </c>
      <c r="H16" s="18">
        <f>SUM(K16,N16,P16,R16,T16)</f>
        <v>4116704</v>
      </c>
      <c r="I16" s="25">
        <f>IF(G16&gt;0,H16/G16,0)</f>
        <v>4577.47236862588</v>
      </c>
      <c r="J16" s="18">
        <v>899.34</v>
      </c>
      <c r="K16" s="18">
        <v>4116704</v>
      </c>
      <c r="L16" s="10" t="s">
        <v>11</v>
      </c>
      <c r="M16" s="44">
        <v>0</v>
      </c>
      <c r="N16" s="44">
        <v>0</v>
      </c>
      <c r="O16" s="44">
        <v>0</v>
      </c>
      <c r="P16" s="44">
        <v>0</v>
      </c>
      <c r="Q16" s="44">
        <v>0</v>
      </c>
      <c r="R16" s="44">
        <v>0</v>
      </c>
      <c r="S16" s="44">
        <v>0</v>
      </c>
      <c r="T16" s="44">
        <v>0</v>
      </c>
      <c r="U16" s="55">
        <f>V16</f>
        <v>0</v>
      </c>
      <c r="V16" s="57">
        <v>0</v>
      </c>
      <c r="W16" s="57">
        <v>0</v>
      </c>
      <c r="X16" s="55">
        <f>IF(V16&gt;0,W16/V16,0)</f>
        <v>0</v>
      </c>
    </row>
    <row r="17" spans="1:24" s="61" customFormat="1" ht="21.95" customHeight="1">
      <c r="A17" s="10" t="s">
        <v>12</v>
      </c>
      <c r="B17" s="18">
        <v>1304.88</v>
      </c>
      <c r="C17" s="18">
        <v>1304.88</v>
      </c>
      <c r="D17" s="18">
        <v>5694091</v>
      </c>
      <c r="E17" s="25">
        <v>4363.68938139906</v>
      </c>
      <c r="F17" s="18">
        <v>1304.88</v>
      </c>
      <c r="G17" s="18">
        <f>SUM(J17,M17,O17,Q17,S17)</f>
        <v>1304.88</v>
      </c>
      <c r="H17" s="18">
        <f>SUM(K17,N17,P17,R17,T17)</f>
        <v>5694091</v>
      </c>
      <c r="I17" s="25">
        <f>IF(G17&gt;0,H17/G17,0)</f>
        <v>4363.68938139906</v>
      </c>
      <c r="J17" s="18">
        <v>1304.88</v>
      </c>
      <c r="K17" s="18">
        <v>5694091</v>
      </c>
      <c r="L17" s="10" t="s">
        <v>12</v>
      </c>
      <c r="M17" s="44">
        <v>0</v>
      </c>
      <c r="N17" s="44">
        <v>0</v>
      </c>
      <c r="O17" s="44">
        <v>0</v>
      </c>
      <c r="P17" s="44">
        <v>0</v>
      </c>
      <c r="Q17" s="44">
        <v>0</v>
      </c>
      <c r="R17" s="44">
        <v>0</v>
      </c>
      <c r="S17" s="44">
        <v>0</v>
      </c>
      <c r="T17" s="44">
        <v>0</v>
      </c>
      <c r="U17" s="55">
        <f>V17</f>
        <v>0</v>
      </c>
      <c r="V17" s="57">
        <v>0</v>
      </c>
      <c r="W17" s="57">
        <v>0</v>
      </c>
      <c r="X17" s="55">
        <f>IF(V17&gt;0,W17/V17,0)</f>
        <v>0</v>
      </c>
    </row>
    <row r="18" spans="1:24" s="61" customFormat="1" ht="21.95" customHeight="1">
      <c r="A18" s="10" t="s">
        <v>13</v>
      </c>
      <c r="B18" s="18">
        <v>68</v>
      </c>
      <c r="C18" s="18">
        <v>68</v>
      </c>
      <c r="D18" s="18">
        <v>275755</v>
      </c>
      <c r="E18" s="25">
        <v>4055.22058823529</v>
      </c>
      <c r="F18" s="18">
        <v>68</v>
      </c>
      <c r="G18" s="18">
        <f>SUM(J18,M18,O18,Q18,S18)</f>
        <v>68</v>
      </c>
      <c r="H18" s="18">
        <f>SUM(K18,N18,P18,R18,T18)</f>
        <v>275755</v>
      </c>
      <c r="I18" s="25">
        <f>IF(G18&gt;0,H18/G18,0)</f>
        <v>4055.22058823529</v>
      </c>
      <c r="J18" s="18">
        <v>68</v>
      </c>
      <c r="K18" s="18">
        <v>275755</v>
      </c>
      <c r="L18" s="10" t="s">
        <v>13</v>
      </c>
      <c r="M18" s="44">
        <v>0</v>
      </c>
      <c r="N18" s="44">
        <v>0</v>
      </c>
      <c r="O18" s="44">
        <v>0</v>
      </c>
      <c r="P18" s="44">
        <v>0</v>
      </c>
      <c r="Q18" s="44">
        <v>0</v>
      </c>
      <c r="R18" s="44">
        <v>0</v>
      </c>
      <c r="S18" s="44">
        <v>0</v>
      </c>
      <c r="T18" s="44">
        <v>0</v>
      </c>
      <c r="U18" s="55">
        <f>V18</f>
        <v>0</v>
      </c>
      <c r="V18" s="57">
        <v>0</v>
      </c>
      <c r="W18" s="57">
        <v>0</v>
      </c>
      <c r="X18" s="55">
        <f>IF(V18&gt;0,W18/V18,0)</f>
        <v>0</v>
      </c>
    </row>
    <row r="19" spans="1:24" s="61" customFormat="1" ht="21.95" customHeight="1">
      <c r="A19" s="10" t="s">
        <v>14</v>
      </c>
      <c r="B19" s="18">
        <v>822.96</v>
      </c>
      <c r="C19" s="18">
        <v>822.96</v>
      </c>
      <c r="D19" s="18">
        <v>3711273</v>
      </c>
      <c r="E19" s="25">
        <v>4509.66389617964</v>
      </c>
      <c r="F19" s="18">
        <v>822.96</v>
      </c>
      <c r="G19" s="18">
        <f>SUM(J19,M19,O19,Q19,S19)</f>
        <v>822.96</v>
      </c>
      <c r="H19" s="18">
        <f>SUM(K19,N19,P19,R19,T19)</f>
        <v>3711273</v>
      </c>
      <c r="I19" s="25">
        <f>IF(G19&gt;0,H19/G19,0)</f>
        <v>4509.66389617964</v>
      </c>
      <c r="J19" s="18">
        <v>822.96</v>
      </c>
      <c r="K19" s="18">
        <v>3711273</v>
      </c>
      <c r="L19" s="10" t="s">
        <v>14</v>
      </c>
      <c r="M19" s="44">
        <v>0</v>
      </c>
      <c r="N19" s="44">
        <v>0</v>
      </c>
      <c r="O19" s="44">
        <v>0</v>
      </c>
      <c r="P19" s="44">
        <v>0</v>
      </c>
      <c r="Q19" s="44">
        <v>0</v>
      </c>
      <c r="R19" s="44">
        <v>0</v>
      </c>
      <c r="S19" s="44">
        <v>0</v>
      </c>
      <c r="T19" s="44">
        <v>0</v>
      </c>
      <c r="U19" s="55">
        <f>V19</f>
        <v>0</v>
      </c>
      <c r="V19" s="57">
        <v>0</v>
      </c>
      <c r="W19" s="57">
        <v>0</v>
      </c>
      <c r="X19" s="55">
        <f>IF(V19&gt;0,W19/V19,0)</f>
        <v>0</v>
      </c>
    </row>
    <row r="20" spans="1:24" s="61" customFormat="1" ht="21.95" customHeight="1">
      <c r="A20" s="10" t="s">
        <v>15</v>
      </c>
      <c r="B20" s="18">
        <v>521.43</v>
      </c>
      <c r="C20" s="18">
        <v>521.43</v>
      </c>
      <c r="D20" s="18">
        <v>2241306</v>
      </c>
      <c r="E20" s="25">
        <v>4298.38329210057</v>
      </c>
      <c r="F20" s="18">
        <v>521.43</v>
      </c>
      <c r="G20" s="18">
        <f>SUM(J20,M20,O20,Q20,S20)</f>
        <v>521.43</v>
      </c>
      <c r="H20" s="18">
        <f>SUM(K20,N20,P20,R20,T20)</f>
        <v>2241306</v>
      </c>
      <c r="I20" s="25">
        <f>IF(G20&gt;0,H20/G20,0)</f>
        <v>4298.38329210057</v>
      </c>
      <c r="J20" s="18">
        <v>515.43</v>
      </c>
      <c r="K20" s="18">
        <v>2215692</v>
      </c>
      <c r="L20" s="10" t="s">
        <v>15</v>
      </c>
      <c r="M20" s="44">
        <v>0</v>
      </c>
      <c r="N20" s="44">
        <v>0</v>
      </c>
      <c r="O20" s="44">
        <v>6</v>
      </c>
      <c r="P20" s="44">
        <v>25614</v>
      </c>
      <c r="Q20" s="44">
        <v>0</v>
      </c>
      <c r="R20" s="44">
        <v>0</v>
      </c>
      <c r="S20" s="44">
        <v>0</v>
      </c>
      <c r="T20" s="44">
        <v>0</v>
      </c>
      <c r="U20" s="55">
        <f>V20</f>
        <v>0</v>
      </c>
      <c r="V20" s="57">
        <v>0</v>
      </c>
      <c r="W20" s="57">
        <v>0</v>
      </c>
      <c r="X20" s="55">
        <f>IF(V20&gt;0,W20/V20,0)</f>
        <v>0</v>
      </c>
    </row>
    <row r="21" spans="1:24" s="61" customFormat="1" ht="21.95" customHeight="1">
      <c r="A21" s="10" t="s">
        <v>16</v>
      </c>
      <c r="B21" s="18">
        <v>912</v>
      </c>
      <c r="C21" s="18">
        <v>912</v>
      </c>
      <c r="D21" s="18">
        <v>4258349</v>
      </c>
      <c r="E21" s="25">
        <v>4669.2423245614</v>
      </c>
      <c r="F21" s="18">
        <v>912</v>
      </c>
      <c r="G21" s="18">
        <f>SUM(J21,M21,O21,Q21,S21)</f>
        <v>912</v>
      </c>
      <c r="H21" s="18">
        <f>SUM(K21,N21,P21,R21,T21)</f>
        <v>4258349</v>
      </c>
      <c r="I21" s="25">
        <f>IF(G21&gt;0,H21/G21,0)</f>
        <v>4669.2423245614</v>
      </c>
      <c r="J21" s="18">
        <v>892</v>
      </c>
      <c r="K21" s="18">
        <v>4177931</v>
      </c>
      <c r="L21" s="10" t="s">
        <v>16</v>
      </c>
      <c r="M21" s="44">
        <v>0</v>
      </c>
      <c r="N21" s="44">
        <v>0</v>
      </c>
      <c r="O21" s="44">
        <v>20</v>
      </c>
      <c r="P21" s="44">
        <v>80418</v>
      </c>
      <c r="Q21" s="44">
        <v>0</v>
      </c>
      <c r="R21" s="44">
        <v>0</v>
      </c>
      <c r="S21" s="44">
        <v>0</v>
      </c>
      <c r="T21" s="44">
        <v>0</v>
      </c>
      <c r="U21" s="55">
        <f>V21</f>
        <v>0</v>
      </c>
      <c r="V21" s="57">
        <v>0</v>
      </c>
      <c r="W21" s="57">
        <v>0</v>
      </c>
      <c r="X21" s="55">
        <f>IF(V21&gt;0,W21/V21,0)</f>
        <v>0</v>
      </c>
    </row>
    <row r="22" spans="1:24" s="63" customFormat="1" ht="21.95" customHeight="1">
      <c r="A22" s="10" t="s">
        <v>17</v>
      </c>
      <c r="B22" s="18">
        <v>4411.21</v>
      </c>
      <c r="C22" s="18">
        <v>3296.14</v>
      </c>
      <c r="D22" s="18">
        <v>12322617</v>
      </c>
      <c r="E22" s="25">
        <v>3738.49927490944</v>
      </c>
      <c r="F22" s="18">
        <v>4411.21</v>
      </c>
      <c r="G22" s="18">
        <f>SUM(J22,M22,O22,Q22,S22)</f>
        <v>3296.14</v>
      </c>
      <c r="H22" s="18">
        <f>SUM(K22,N22,P22,R22,T22)</f>
        <v>12322617</v>
      </c>
      <c r="I22" s="25">
        <f>IF(G22&gt;0,H22/G22,0)</f>
        <v>3738.49927490944</v>
      </c>
      <c r="J22" s="18">
        <v>3294.78</v>
      </c>
      <c r="K22" s="18">
        <v>12316920</v>
      </c>
      <c r="L22" s="10" t="s">
        <v>17</v>
      </c>
      <c r="M22" s="44">
        <v>0</v>
      </c>
      <c r="N22" s="44">
        <v>0</v>
      </c>
      <c r="O22" s="44">
        <v>0</v>
      </c>
      <c r="P22" s="44">
        <v>0</v>
      </c>
      <c r="Q22" s="44">
        <v>1.36</v>
      </c>
      <c r="R22" s="44">
        <v>5697</v>
      </c>
      <c r="S22" s="44">
        <v>0</v>
      </c>
      <c r="T22" s="44">
        <v>0</v>
      </c>
      <c r="U22" s="55">
        <f>V22</f>
        <v>0</v>
      </c>
      <c r="V22" s="57">
        <v>0</v>
      </c>
      <c r="W22" s="57">
        <v>0</v>
      </c>
      <c r="X22" s="55">
        <f>IF(V22&gt;0,W22/V22,0)</f>
        <v>0</v>
      </c>
    </row>
    <row r="23" spans="1:24" ht="15">
      <c r="A23" s="10" t="s">
        <v>18</v>
      </c>
      <c r="B23" s="18">
        <v>1635.41</v>
      </c>
      <c r="C23" s="18">
        <v>1635.41</v>
      </c>
      <c r="D23" s="18">
        <v>6969651</v>
      </c>
      <c r="E23" s="25">
        <v>4261.71479934695</v>
      </c>
      <c r="F23" s="18">
        <v>1635.41</v>
      </c>
      <c r="G23" s="18">
        <f>SUM(J23,M23,O23,Q23,S23)</f>
        <v>1635.41</v>
      </c>
      <c r="H23" s="18">
        <f>SUM(K23,N23,P23,R23,T23)</f>
        <v>6969651</v>
      </c>
      <c r="I23" s="25">
        <f>IF(G23&gt;0,H23/G23,0)</f>
        <v>4261.71479934695</v>
      </c>
      <c r="J23" s="18">
        <v>1548.41</v>
      </c>
      <c r="K23" s="18">
        <v>6596929</v>
      </c>
      <c r="L23" s="10" t="s">
        <v>18</v>
      </c>
      <c r="M23" s="44">
        <v>12</v>
      </c>
      <c r="N23" s="44">
        <v>51662</v>
      </c>
      <c r="O23" s="44">
        <v>53</v>
      </c>
      <c r="P23" s="44">
        <v>229965</v>
      </c>
      <c r="Q23" s="44">
        <v>15</v>
      </c>
      <c r="R23" s="44">
        <v>62198</v>
      </c>
      <c r="S23" s="44">
        <v>7</v>
      </c>
      <c r="T23" s="44">
        <v>28897</v>
      </c>
      <c r="U23" s="55">
        <f>V23</f>
        <v>0</v>
      </c>
      <c r="V23" s="57">
        <v>0</v>
      </c>
      <c r="W23" s="57">
        <v>0</v>
      </c>
      <c r="X23" s="55">
        <f>IF(V23&gt;0,W23/V23,0)</f>
        <v>0</v>
      </c>
    </row>
    <row r="24" spans="1:24" ht="15">
      <c r="A24" s="11" t="s">
        <v>19</v>
      </c>
      <c r="B24" s="19">
        <f>SUM(F24,U24)</f>
        <v>0</v>
      </c>
      <c r="C24" s="21">
        <f>SUM(G24,V24)</f>
        <v>0</v>
      </c>
      <c r="D24" s="21">
        <f>SUM(H24,W24)</f>
        <v>0</v>
      </c>
      <c r="E24" s="21">
        <f>IF(C24&gt;0,D24/C24,0)</f>
        <v>0</v>
      </c>
      <c r="F24" s="26">
        <v>0</v>
      </c>
      <c r="G24" s="26">
        <v>0</v>
      </c>
      <c r="H24" s="26">
        <v>0</v>
      </c>
      <c r="I24" s="21">
        <v>0</v>
      </c>
      <c r="J24" s="32">
        <v>0</v>
      </c>
      <c r="K24" s="32">
        <v>0</v>
      </c>
      <c r="L24" s="11" t="s">
        <v>19</v>
      </c>
      <c r="M24" s="26">
        <v>0</v>
      </c>
      <c r="N24" s="26">
        <v>0</v>
      </c>
      <c r="O24" s="26">
        <v>0</v>
      </c>
      <c r="P24" s="26">
        <v>0</v>
      </c>
      <c r="Q24" s="26">
        <v>0</v>
      </c>
      <c r="R24" s="26">
        <v>0</v>
      </c>
      <c r="S24" s="26">
        <v>0</v>
      </c>
      <c r="T24" s="26">
        <v>0</v>
      </c>
      <c r="U24" s="56">
        <f>V24</f>
        <v>0</v>
      </c>
      <c r="V24" s="58">
        <v>0</v>
      </c>
      <c r="W24" s="58">
        <v>0</v>
      </c>
      <c r="X24" s="55">
        <f>IF(V24&gt;0,W24/V24,0)</f>
        <v>0</v>
      </c>
    </row>
    <row r="25" spans="12:24" ht="15">
      <c r="L25" s="37"/>
      <c r="M25" s="37"/>
      <c r="N25" s="45"/>
      <c r="O25" s="45"/>
      <c r="P25" s="45"/>
      <c r="Q25" s="45"/>
      <c r="R25" s="37"/>
      <c r="S25" s="37"/>
      <c r="T25" s="37"/>
      <c r="W25" s="37"/>
      <c r="X25" s="59" t="s">
        <v>52</v>
      </c>
    </row>
    <row r="26" spans="12:22" ht="15">
      <c r="L26" s="38" t="s">
        <v>38</v>
      </c>
      <c r="M26" s="37"/>
      <c r="N26" s="46" t="s">
        <v>42</v>
      </c>
      <c r="O26" s="37"/>
      <c r="P26" s="37"/>
      <c r="Q26" s="49" t="s">
        <v>45</v>
      </c>
      <c r="R26" s="37"/>
      <c r="S26" s="37"/>
      <c r="T26" s="51"/>
      <c r="U26" s="51" t="s">
        <v>49</v>
      </c>
      <c r="V26" s="37"/>
    </row>
    <row r="27" spans="12:22" ht="18.95" customHeight="1">
      <c r="L27" s="38"/>
      <c r="M27" s="37"/>
      <c r="N27" s="46"/>
      <c r="O27" s="37"/>
      <c r="P27" s="37"/>
      <c r="Q27" s="50"/>
      <c r="R27" s="37"/>
      <c r="S27" s="37"/>
      <c r="T27" s="52"/>
      <c r="U27" s="37"/>
      <c r="V27" s="37"/>
    </row>
    <row r="28" spans="12:22" ht="15">
      <c r="L28" s="39"/>
      <c r="M28" s="39"/>
      <c r="N28" s="39"/>
      <c r="O28" s="37"/>
      <c r="P28" s="37"/>
      <c r="Q28" s="49" t="s">
        <v>46</v>
      </c>
      <c r="R28" s="37"/>
      <c r="S28" s="37"/>
      <c r="T28" s="53"/>
      <c r="U28" s="37"/>
      <c r="V28" s="37"/>
    </row>
    <row r="29" spans="9:22" ht="15">
      <c r="I29" s="28"/>
      <c r="L29" s="40" t="s">
        <v>39</v>
      </c>
      <c r="M29" s="40"/>
      <c r="N29" s="47"/>
      <c r="O29" s="47"/>
      <c r="P29" s="47"/>
      <c r="Q29" s="47"/>
      <c r="R29" s="47"/>
      <c r="S29" s="37"/>
      <c r="T29" s="37"/>
      <c r="U29" s="37"/>
      <c r="V29" s="37"/>
    </row>
    <row r="30" spans="12:22" ht="15">
      <c r="L30" s="40" t="s">
        <v>40</v>
      </c>
      <c r="M30" s="40"/>
      <c r="N30" s="47"/>
      <c r="O30" s="47"/>
      <c r="P30" s="47"/>
      <c r="Q30" s="47"/>
      <c r="R30" s="47"/>
      <c r="S30" s="37"/>
      <c r="T30" s="37"/>
      <c r="U30" s="37"/>
      <c r="V30" s="37"/>
    </row>
  </sheetData>
  <mergeCells count="31">
    <mergeCell ref="W1:X1"/>
    <mergeCell ref="W2:X2"/>
    <mergeCell ref="L3:X3"/>
    <mergeCell ref="L8:L10"/>
    <mergeCell ref="V9:V10"/>
    <mergeCell ref="M8:T8"/>
    <mergeCell ref="X9:X10"/>
    <mergeCell ref="L7:X7"/>
    <mergeCell ref="L5:X5"/>
    <mergeCell ref="L28:N28"/>
    <mergeCell ref="Q9:R9"/>
    <mergeCell ref="U8:X8"/>
    <mergeCell ref="U9:U10"/>
    <mergeCell ref="M9:N9"/>
    <mergeCell ref="O9:P9"/>
    <mergeCell ref="S9:T9"/>
    <mergeCell ref="W9:W10"/>
    <mergeCell ref="J1:K1"/>
    <mergeCell ref="B9:B10"/>
    <mergeCell ref="C9:C10"/>
    <mergeCell ref="J2:K2"/>
    <mergeCell ref="D9:D10"/>
    <mergeCell ref="A7:K7"/>
    <mergeCell ref="A3:K3"/>
    <mergeCell ref="A8:A10"/>
    <mergeCell ref="E9:E10"/>
    <mergeCell ref="B8:E8"/>
    <mergeCell ref="F8:K8"/>
    <mergeCell ref="A5:K5"/>
    <mergeCell ref="F9:I9"/>
    <mergeCell ref="J9:K9"/>
  </mergeCells>
  <printOptions/>
  <pageMargins left="0.708661417322835" right="0.669291338582677" top="0.78740157480315" bottom="0.433070866141732" header="0.511811023622047" footer="0.511811023622047"/>
  <pageSetup fitToHeight="0" fitToWidth="0" horizontalDpi="600" verticalDpi="600" orientation="landscape" paperSize="9" scale="6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