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611-02-03" r:id="rId4"/>
    <sheet sheetId="2" name="編製說明" r:id="rId5"/>
  </sheets>
  <definedNames>
    <definedName name="_xlnm.Print_Area" localSheetId="0" hidden="false">'2611-02-03'!$A$1:$K$43</definedName>
  </definedNames>
</workbook>
</file>

<file path=xl/sharedStrings.xml><?xml version="1.0" encoding="utf-8"?>
<sst xmlns="http://schemas.openxmlformats.org/spreadsheetml/2006/main" count="69">
  <si>
    <t>公開類</t>
  </si>
  <si>
    <t>年　報</t>
  </si>
  <si>
    <t>桃園市總決算歲出機關別</t>
  </si>
  <si>
    <t>機　關　別</t>
  </si>
  <si>
    <t>總　計</t>
  </si>
  <si>
    <t>市議會主管</t>
  </si>
  <si>
    <t>市政府主管</t>
  </si>
  <si>
    <t>民政局主管</t>
  </si>
  <si>
    <t>地政局主管</t>
  </si>
  <si>
    <t>消防局主管</t>
  </si>
  <si>
    <t>地方稅務局主管</t>
  </si>
  <si>
    <t>教育局主管</t>
  </si>
  <si>
    <t>文化局主管</t>
  </si>
  <si>
    <t>農業局主管</t>
  </si>
  <si>
    <t>交通局主管</t>
  </si>
  <si>
    <t>觀光旅遊局主管</t>
  </si>
  <si>
    <t>衛生局主管</t>
  </si>
  <si>
    <t>環境保護局主管</t>
  </si>
  <si>
    <t>警察局主管</t>
  </si>
  <si>
    <t>社會局主管</t>
  </si>
  <si>
    <t>原住民族行政局主管</t>
  </si>
  <si>
    <t>財政局主管</t>
  </si>
  <si>
    <t>水務局主管</t>
  </si>
  <si>
    <t>工務局主管</t>
  </si>
  <si>
    <t>經濟發展局主管</t>
  </si>
  <si>
    <t>勞動局主管</t>
  </si>
  <si>
    <t>都市發展局主管</t>
  </si>
  <si>
    <t>客家事務局主管</t>
  </si>
  <si>
    <t>體育局主管</t>
  </si>
  <si>
    <t>青年事務局主管</t>
  </si>
  <si>
    <t>資訊科技局主管</t>
  </si>
  <si>
    <t>捷運工程局主管</t>
  </si>
  <si>
    <t>統籌支撥科目</t>
  </si>
  <si>
    <t>第二預備金</t>
  </si>
  <si>
    <t>填表</t>
  </si>
  <si>
    <t>資料來源：本處會計管理科依據桃園市總決算審核報告編製。</t>
  </si>
  <si>
    <t>填表說明：本表應於編製期限內經網際網路線上傳送至桃園市政府公務統計行政管理系統。</t>
  </si>
  <si>
    <t>次年9月15日前編製</t>
  </si>
  <si>
    <t>預算數</t>
  </si>
  <si>
    <t>審核</t>
  </si>
  <si>
    <t>原列決算數</t>
  </si>
  <si>
    <t>中華民國109年度</t>
  </si>
  <si>
    <t>決　　　　算　　　　審　　　　定　　　　數</t>
  </si>
  <si>
    <t>實支數</t>
  </si>
  <si>
    <t>主辦業務人員</t>
  </si>
  <si>
    <t>主辦會計人員</t>
  </si>
  <si>
    <t>應付數</t>
  </si>
  <si>
    <t>保留數</t>
  </si>
  <si>
    <t>合計</t>
  </si>
  <si>
    <t>機關長官</t>
  </si>
  <si>
    <t>占總計%</t>
  </si>
  <si>
    <t>編製機關</t>
  </si>
  <si>
    <t>表    號</t>
  </si>
  <si>
    <t>決算審定數與預算數之比較增減</t>
  </si>
  <si>
    <t>中華民國110年8月16日編製</t>
  </si>
  <si>
    <t>桃園市政府主計處</t>
  </si>
  <si>
    <t>20901-02-53-2</t>
  </si>
  <si>
    <t>單位：新臺幣元</t>
  </si>
  <si>
    <t>桃園市總決算歲出機關別編製說明</t>
  </si>
  <si>
    <t>一、統計範圍及對象：本市各單位預算機關編列之歲出決算者均為統計對象。</t>
  </si>
  <si>
    <t>二、統計標準時間：以每年1月1日至12月31日止之事實為準。</t>
  </si>
  <si>
    <t>三、分類標準：</t>
  </si>
  <si>
    <t>(一)</t>
  </si>
  <si>
    <t>(二)</t>
  </si>
  <si>
    <t>四、統計項目定義：依編製當年度桃園市總預算編製作業手冊中各級機關單位預算分級表中分類之定義。</t>
  </si>
  <si>
    <t>五、資料蒐集方法及編製程序：本處會計管理科依據桃園市總決算審核報告編製。</t>
  </si>
  <si>
    <t>六、編送對象：本表應於編製期限內經網際網路線上傳送至桃園市政府公務統計行政管理系統。</t>
  </si>
  <si>
    <t>縱項目按預算數、原列決算數、決算審定數、決算審定數與預算數之比較增減分類。</t>
  </si>
  <si>
    <t>横項目按主管機關分類。</t>
  </si>
</sst>
</file>

<file path=xl/styles.xml><?xml version="1.0" encoding="utf-8"?>
<styleSheet xmlns="http://schemas.openxmlformats.org/spreadsheetml/2006/main">
  <numFmts count="2">
    <numFmt formatCode="_(* #,##0_);_(* \(#,##0\);_(* &quot;-&quot;_);_(@_)" numFmtId="188"/>
    <numFmt formatCode="_(* #,##0_);_(* (#,##0);_(* &quot;-&quot;_);_(@_)" numFmtId="189"/>
  </numFmts>
  <fonts count="11">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18"/>
      <color theme="1"/>
      <name val="標楷體"/>
    </font>
    <font>
      <b val="false"/>
      <i val="false"/>
      <u val="none"/>
      <sz val="12"/>
      <color theme="1"/>
      <name val="Times New Roman"/>
    </font>
    <font>
      <b val="false"/>
      <i val="false"/>
      <u val="none"/>
      <sz val="10"/>
      <color theme="1"/>
      <name val="標楷體"/>
    </font>
    <font>
      <b val="false"/>
      <i val="false"/>
      <u val="none"/>
      <sz val="22"/>
      <color theme="1"/>
      <name val="標楷體"/>
    </font>
    <font>
      <b val="false"/>
      <i val="false"/>
      <u val="none"/>
      <sz val="16"/>
      <color theme="1"/>
      <name val="標楷體"/>
    </font>
    <font>
      <b val="false"/>
      <i val="false"/>
      <u val="none"/>
      <sz val="16"/>
      <color theme="1"/>
      <name val="Times New Roman"/>
    </font>
    <font>
      <b val="false"/>
      <i val="false"/>
      <u val="none"/>
      <sz val="22"/>
      <color theme="1"/>
      <name val="Times New Roman"/>
    </font>
    <font>
      <b val="false"/>
      <i val="false"/>
      <u val="none"/>
      <sz val="14"/>
      <color theme="1"/>
      <name val="Times New Roman"/>
    </font>
  </fonts>
  <fills count="3">
    <fill>
      <patternFill patternType="none"/>
    </fill>
    <fill>
      <patternFill patternType="gray125"/>
    </fill>
    <fill>
      <patternFill patternType="solid">
        <fgColor theme="6" tint="0.6"/>
        <bgColor rgb="FF000000"/>
      </patternFill>
    </fill>
  </fills>
  <borders count="15">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6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1" xfId="1" applyFont="true" applyBorder="true">
      <alignment horizontal="center"/>
    </xf>
    <xf numFmtId="0" fontId="2" xfId="1" applyFont="true">
      <alignment horizontal="center"/>
    </xf>
    <xf numFmtId="0" fontId="3" xfId="1" applyFont="true">
      <alignment horizontal="center" vertical="center"/>
    </xf>
    <xf numFmtId="0" fontId="2" borderId="2" xfId="1" applyFont="true" applyBorder="true">
      <alignment vertical="center"/>
    </xf>
    <xf numFmtId="0" fontId="2" borderId="3" xfId="1" applyFont="true" applyBorder="true">
      <alignment horizontal="center" vertical="center"/>
    </xf>
    <xf numFmtId="0" fontId="2" borderId="4" xfId="1" applyFont="true" applyBorder="true">
      <alignment horizontal="center"/>
    </xf>
    <xf numFmtId="0" fontId="2" fillId="2" xfId="1" applyFont="true" applyFill="true">
      <alignment horizontal="left" vertical="top"/>
    </xf>
    <xf numFmtId="0" fontId="2" xfId="1" applyFont="true">
      <alignment horizontal="left" vertical="top"/>
    </xf>
    <xf numFmtId="0" fontId="2" fillId="2" borderId="2" xfId="1" applyFont="true" applyFill="true" applyBorder="true">
      <alignment horizontal="left" vertical="top"/>
    </xf>
    <xf numFmtId="0" fontId="2" xfId="1" applyFont="true"/>
    <xf numFmtId="0" fontId="2" borderId="2" xfId="1" applyFont="true" applyBorder="true"/>
    <xf numFmtId="0" fontId="3" xfId="1" applyFont="true">
      <alignment vertical="center"/>
    </xf>
    <xf numFmtId="0" fontId="2" borderId="1" xfId="1" applyFont="true" applyBorder="true">
      <alignment horizontal="center" vertical="center"/>
    </xf>
    <xf numFmtId="0" fontId="2" borderId="5" xfId="1" applyFont="true" applyBorder="true">
      <alignment horizontal="center"/>
    </xf>
    <xf numFmtId="0" fontId="2" fillId="2" borderId="6" xfId="1" applyFont="true" applyFill="true" applyBorder="true">
      <alignment horizontal="left" vertical="top"/>
    </xf>
    <xf numFmtId="0" fontId="2" borderId="6" xfId="1" applyFont="true" applyBorder="true">
      <alignment horizontal="left" vertical="top"/>
    </xf>
    <xf numFmtId="0" fontId="2" fillId="2" borderId="7" xfId="1" applyFont="true" applyFill="true" applyBorder="true">
      <alignment horizontal="left" vertical="top"/>
    </xf>
    <xf numFmtId="0" fontId="2" borderId="8" xfId="1" applyFont="true" applyBorder="true">
      <alignment horizontal="center" vertical="center"/>
    </xf>
    <xf numFmtId="0" fontId="2" borderId="9" xfId="1" applyFont="true" applyBorder="true">
      <alignment horizontal="center" vertical="center"/>
    </xf>
    <xf numFmtId="3" fontId="4" borderId="10" xfId="1" applyNumberFormat="true" applyFont="true" applyBorder="true"/>
    <xf numFmtId="3" fontId="4" fillId="2" borderId="11" xfId="1" applyNumberFormat="true" applyFont="true" applyFill="true" applyBorder="true"/>
    <xf numFmtId="3" fontId="4" borderId="11" xfId="1" applyNumberFormat="true" applyFont="true" applyBorder="true"/>
    <xf numFmtId="3" fontId="4" fillId="2" borderId="12" xfId="1" applyNumberFormat="true" applyFont="true" applyFill="true" applyBorder="true"/>
    <xf numFmtId="3" fontId="4" borderId="4" xfId="1" applyNumberFormat="true" applyFont="true" applyBorder="true"/>
    <xf numFmtId="3" fontId="4" fillId="2" xfId="1" applyNumberFormat="true" applyFont="true" applyFill="true"/>
    <xf numFmtId="3" fontId="4" xfId="1" applyNumberFormat="true" applyFont="true"/>
    <xf numFmtId="188" fontId="4" fillId="2" borderId="2" xfId="1" applyNumberFormat="true" applyFont="true" applyFill="true" applyBorder="true"/>
    <xf numFmtId="49" fontId="2" borderId="2" xfId="1" applyNumberFormat="true" applyFont="true" applyBorder="true">
      <alignment horizontal="center" vertical="center"/>
    </xf>
    <xf numFmtId="0" fontId="2" borderId="13" xfId="1" applyFont="true" applyBorder="true">
      <alignment horizontal="center" vertical="center"/>
    </xf>
    <xf numFmtId="0" fontId="2" xfId="1" applyFont="true">
      <alignment horizontal="center" vertical="center"/>
    </xf>
    <xf numFmtId="0" fontId="2" borderId="2" xfId="1" applyFont="true" applyBorder="true">
      <alignment horizontal="center" vertical="center"/>
    </xf>
    <xf numFmtId="0" fontId="2" borderId="14" xfId="1" applyFont="true" applyBorder="true">
      <alignment horizontal="center" vertical="center"/>
    </xf>
    <xf numFmtId="188" fontId="4" fillId="2" xfId="1" applyNumberFormat="true" applyFont="true" applyFill="true"/>
    <xf numFmtId="188" fontId="4" xfId="1" applyNumberFormat="true" applyFont="true"/>
    <xf numFmtId="189" fontId="4" xfId="1" applyNumberFormat="true" applyFont="true"/>
    <xf numFmtId="189" fontId="4" fillId="2" xfId="1" applyNumberFormat="true" applyFont="true" applyFill="true"/>
    <xf numFmtId="188" fontId="4" fillId="2" borderId="2" xfId="2" applyNumberFormat="true" applyFont="true" applyFill="true" applyBorder="true"/>
    <xf numFmtId="0" fontId="2" xfId="1" applyFont="true">
      <alignment horizontal="left"/>
    </xf>
    <xf numFmtId="0" fontId="2" borderId="2" xfId="1" applyFont="true" applyBorder="true">
      <alignment horizontal="right"/>
    </xf>
    <xf numFmtId="2" fontId="4" borderId="4" xfId="1" applyNumberFormat="true" applyFont="true" applyBorder="true"/>
    <xf numFmtId="2" fontId="4" fillId="2" xfId="1" applyNumberFormat="true" applyFont="true" applyFill="true"/>
    <xf numFmtId="2" fontId="4" xfId="1" applyNumberFormat="true" applyFont="true"/>
    <xf numFmtId="0" fontId="2" borderId="10" xfId="1" applyFont="true" applyBorder="true">
      <alignment horizontal="center" vertical="center"/>
    </xf>
    <xf numFmtId="0" fontId="1" borderId="12" xfId="1" applyFont="true" applyBorder="true">
      <alignment horizontal="center" vertical="center"/>
    </xf>
    <xf numFmtId="0" fontId="2" borderId="4" xfId="1" applyFont="true" applyBorder="true"/>
    <xf numFmtId="0" fontId="2" fillId="2" xfId="1" applyFont="true" applyFill="true"/>
    <xf numFmtId="0" fontId="2" fillId="2" borderId="2" xfId="1" applyFont="true" applyFill="true" applyBorder="true"/>
    <xf numFmtId="0" fontId="2" xfId="1" applyFont="true">
      <alignment horizontal="right"/>
    </xf>
    <xf numFmtId="49" fontId="2" borderId="1" xfId="1" applyNumberFormat="true" applyFont="true" applyBorder="true">
      <alignment horizontal="center"/>
    </xf>
    <xf numFmtId="49" fontId="2" xfId="1" applyNumberFormat="true" applyFont="true">
      <alignment horizontal="center"/>
    </xf>
    <xf numFmtId="0" fontId="2" xfId="1" applyFont="true">
      <alignment horizontal="right" vertical="center"/>
    </xf>
    <xf numFmtId="0" fontId="2" borderId="4" xfId="1" applyFont="true" applyBorder="true">
      <alignment horizontal="center" vertical="center"/>
    </xf>
    <xf numFmtId="0" fontId="1" borderId="2" xfId="1" applyFont="true" applyBorder="true">
      <alignment horizontal="center" vertical="center"/>
    </xf>
    <xf numFmtId="0" fontId="2" borderId="4" xfId="1" applyFont="true" applyBorder="true">
      <alignment horizontal="right"/>
    </xf>
    <xf numFmtId="0" fontId="2" xfId="1" applyFont="true">
      <alignment vertical="center"/>
    </xf>
    <xf numFmtId="0" fontId="5" xfId="1" applyFont="true"/>
    <xf numFmtId="0" fontId="6" xfId="1" applyFont="true">
      <alignment horizontal="center"/>
    </xf>
    <xf numFmtId="0" fontId="7" xfId="1" applyFont="true"/>
    <xf numFmtId="0" fontId="7" xfId="1" applyFont="true">
      <alignment horizontal="right"/>
    </xf>
    <xf numFmtId="0" fontId="7" xfId="1" applyFont="true">
      <alignment horizontal="left"/>
    </xf>
    <xf numFmtId="0" fontId="8" xfId="1" applyFont="true"/>
    <xf numFmtId="0" fontId="9" xfId="1" applyFont="true"/>
    <xf numFmtId="49" fontId="10" xfId="1" applyNumberFormat="true" applyFont="true">
      <alignment horizontal="right"/>
    </xf>
  </cellXfs>
  <cellStyles count="3">
    <cellStyle name="Normal" xfId="0" builtinId="0"/>
    <cellStyle name="一般 2"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K43"/>
  <sheetViews>
    <sheetView zoomScale="90" topLeftCell="A18" workbookViewId="0" showGridLines="1" showRowColHeaders="1">
      <selection activeCell="A6" sqref="A6:A6"/>
    </sheetView>
  </sheetViews>
  <sheetFormatPr customHeight="false" defaultColWidth="9.00390625" defaultRowHeight="16.5"/>
  <cols>
    <col min="1" max="1" bestFit="false" customWidth="true" style="12" width="12.57421875" hidden="false" outlineLevel="0"/>
    <col min="2" max="2" bestFit="false" customWidth="true" style="12" width="19.00390625" hidden="false" outlineLevel="0"/>
    <col min="3" max="9" bestFit="false" customWidth="true" style="12" width="16.57421875" hidden="false" outlineLevel="0"/>
    <col min="10" max="10" bestFit="false" customWidth="true" style="12" width="12.57421875" hidden="false" outlineLevel="0"/>
    <col min="11" max="11" bestFit="false" customWidth="true" style="12" width="20.57421875" hidden="false" outlineLevel="0"/>
    <col min="12" max="16384" bestFit="false" style="58" width="9.28125" hidden="false" outlineLevel="0"/>
  </cols>
  <sheetData>
    <row r="1" ht="20.1" s="12" customFormat="true" customHeight="true">
      <c r="A1" s="3" t="s">
        <v>0</v>
      </c>
      <c r="J1" s="3" t="s">
        <v>51</v>
      </c>
      <c r="K1" s="3" t="s">
        <v>55</v>
      </c>
    </row>
    <row r="2" ht="20.1" s="12" customFormat="true" customHeight="true">
      <c r="A2" s="3" t="s">
        <v>1</v>
      </c>
      <c r="B2" s="13" t="s">
        <v>37</v>
      </c>
      <c r="C2" s="13"/>
      <c r="D2" s="13"/>
      <c r="E2" s="13"/>
      <c r="F2" s="13"/>
      <c r="G2" s="13"/>
      <c r="H2" s="13"/>
      <c r="I2" s="41"/>
      <c r="J2" s="3" t="s">
        <v>52</v>
      </c>
      <c r="K2" s="51" t="s">
        <v>56</v>
      </c>
    </row>
    <row r="3" ht="6.75" s="12" customFormat="true" customHeight="true">
      <c r="A3" s="4"/>
      <c r="J3" s="4"/>
      <c r="K3" s="52"/>
    </row>
    <row r="4" ht="27.75" s="12" customFormat="true" customHeight="true">
      <c r="A4" s="5" t="s">
        <v>2</v>
      </c>
      <c r="B4" s="14"/>
      <c r="C4" s="14"/>
      <c r="D4" s="14"/>
      <c r="E4" s="14"/>
      <c r="F4" s="14"/>
      <c r="G4" s="14"/>
      <c r="H4" s="14"/>
      <c r="I4" s="14"/>
      <c r="J4" s="14"/>
      <c r="K4" s="14"/>
    </row>
    <row r="5" ht="4.5" s="12" customFormat="true" customHeight="true">
      <c r="A5" s="4"/>
    </row>
    <row r="6" ht="20.1" s="57" customFormat="true" customHeight="true">
      <c r="A6" s="6"/>
      <c r="B6" s="6"/>
      <c r="C6" s="6"/>
      <c r="D6" s="6"/>
      <c r="E6" s="30" t="s">
        <v>41</v>
      </c>
      <c r="F6" s="33"/>
      <c r="G6" s="33"/>
      <c r="H6" s="33"/>
      <c r="I6" s="6"/>
      <c r="J6" s="6"/>
      <c r="K6" s="53" t="s">
        <v>57</v>
      </c>
    </row>
    <row r="7" ht="30" s="57" customFormat="true" customHeight="true">
      <c r="A7" s="7" t="s">
        <v>3</v>
      </c>
      <c r="B7" s="15"/>
      <c r="C7" s="20" t="s">
        <v>38</v>
      </c>
      <c r="D7" s="20" t="s">
        <v>40</v>
      </c>
      <c r="E7" s="31" t="s">
        <v>42</v>
      </c>
      <c r="F7" s="34"/>
      <c r="G7" s="34"/>
      <c r="H7" s="34"/>
      <c r="I7" s="7"/>
      <c r="J7" s="45" t="s">
        <v>53</v>
      </c>
      <c r="K7" s="54"/>
    </row>
    <row r="8" ht="30" s="57" customFormat="true" customHeight="true">
      <c r="A8" s="7"/>
      <c r="B8" s="15"/>
      <c r="C8" s="21"/>
      <c r="D8" s="21"/>
      <c r="E8" s="32" t="s">
        <v>43</v>
      </c>
      <c r="F8" s="15" t="s">
        <v>46</v>
      </c>
      <c r="G8" s="15" t="s">
        <v>47</v>
      </c>
      <c r="H8" s="15" t="s">
        <v>48</v>
      </c>
      <c r="I8" s="15" t="s">
        <v>50</v>
      </c>
      <c r="J8" s="46"/>
      <c r="K8" s="55"/>
    </row>
    <row r="9" ht="20.1" s="12" customFormat="true" customHeight="true">
      <c r="A9" s="8" t="s">
        <v>4</v>
      </c>
      <c r="B9" s="16"/>
      <c r="C9" s="22" t="n">
        <f>SUM(C10:C38)</f>
        <v>122834000000</v>
      </c>
      <c r="D9" s="26" t="n">
        <f>SUM(D10:D38)</f>
        <v>117019711903</v>
      </c>
      <c r="E9" s="26" t="n">
        <f>SUM(E10:E38)</f>
        <v>107670147946</v>
      </c>
      <c r="F9" s="26" t="n">
        <f>SUM(F10:F38)</f>
        <v>21048443</v>
      </c>
      <c r="G9" s="26" t="n">
        <f>SUM(G10:G38)</f>
        <v>9252063292</v>
      </c>
      <c r="H9" s="26" t="n">
        <f>SUM(H10:H38)</f>
        <v>116943259681</v>
      </c>
      <c r="I9" s="42" t="n">
        <f>SUM(I10:I38)</f>
        <v>100</v>
      </c>
      <c r="J9" s="47"/>
      <c r="K9" s="28" t="n">
        <f>H9-C9</f>
        <v>-5890740319</v>
      </c>
    </row>
    <row r="10" ht="20.1" s="12" customFormat="true" customHeight="true">
      <c r="A10" s="9" t="s">
        <v>5</v>
      </c>
      <c r="B10" s="9"/>
      <c r="C10" s="23" t="n">
        <v>690039000</v>
      </c>
      <c r="D10" s="27" t="n">
        <v>614029144</v>
      </c>
      <c r="E10" s="27" t="n">
        <v>599633960</v>
      </c>
      <c r="F10" s="35" t="n">
        <v>0</v>
      </c>
      <c r="G10" s="27" t="n">
        <v>14395184</v>
      </c>
      <c r="H10" s="27" t="n">
        <f>SUM(E10:G10)</f>
        <v>614029144</v>
      </c>
      <c r="I10" s="43" t="n">
        <f>IF($H$9&gt;0,H10/$H$9*100,0)</f>
        <v>0.525065870127924</v>
      </c>
      <c r="J10" s="48"/>
      <c r="K10" s="27" t="n">
        <f>H10-C10</f>
        <v>-76009856</v>
      </c>
    </row>
    <row r="11" ht="20.1" s="12" customFormat="true" customHeight="true">
      <c r="A11" s="10" t="s">
        <v>6</v>
      </c>
      <c r="B11" s="10"/>
      <c r="C11" s="24" t="n">
        <v>8255818346</v>
      </c>
      <c r="D11" s="28" t="n">
        <v>7816965444</v>
      </c>
      <c r="E11" s="28" t="n">
        <v>6347032523</v>
      </c>
      <c r="F11" s="36" t="n">
        <v>0</v>
      </c>
      <c r="G11" s="28" t="n">
        <v>1469932921</v>
      </c>
      <c r="H11" s="28" t="n">
        <f>SUM(E11:G11)</f>
        <v>7816965444</v>
      </c>
      <c r="I11" s="44" t="n">
        <f>IF($H$9&gt;0,H11/$H$9*100,0)</f>
        <v>6.68440871694809</v>
      </c>
      <c r="K11" s="28" t="n">
        <f>H11-C11</f>
        <v>-438852902</v>
      </c>
    </row>
    <row r="12" ht="20.1" s="12" customFormat="true" customHeight="true">
      <c r="A12" s="9" t="s">
        <v>7</v>
      </c>
      <c r="B12" s="9"/>
      <c r="C12" s="23" t="n">
        <v>1394074000</v>
      </c>
      <c r="D12" s="27" t="n">
        <v>1343888023</v>
      </c>
      <c r="E12" s="27" t="n">
        <v>1208132609</v>
      </c>
      <c r="F12" s="35" t="n">
        <v>0</v>
      </c>
      <c r="G12" s="27" t="n">
        <v>135755414</v>
      </c>
      <c r="H12" s="27" t="n">
        <f>SUM(E12:G12)</f>
        <v>1343888023</v>
      </c>
      <c r="I12" s="43" t="n">
        <f>IF($H$9&gt;0,H12/$H$9*100,0)</f>
        <v>1.14917954798411</v>
      </c>
      <c r="J12" s="48"/>
      <c r="K12" s="27" t="n">
        <f>H12-C12</f>
        <v>-50185977</v>
      </c>
    </row>
    <row r="13" ht="20.1" s="12" customFormat="true" customHeight="true">
      <c r="A13" s="10" t="s">
        <v>8</v>
      </c>
      <c r="B13" s="10"/>
      <c r="C13" s="24" t="n">
        <v>1434065000</v>
      </c>
      <c r="D13" s="28" t="n">
        <v>1358200993</v>
      </c>
      <c r="E13" s="28" t="n">
        <v>1264155846</v>
      </c>
      <c r="F13" s="36" t="n">
        <v>0</v>
      </c>
      <c r="G13" s="28" t="n">
        <v>94045147</v>
      </c>
      <c r="H13" s="28" t="n">
        <f>SUM(E13:G13)</f>
        <v>1358200993</v>
      </c>
      <c r="I13" s="44" t="n">
        <f>IF($H$9&gt;0,H13/$H$9*100,0)</f>
        <v>1.16141879121971</v>
      </c>
      <c r="K13" s="28" t="n">
        <f>H13-C13</f>
        <v>-75864007</v>
      </c>
    </row>
    <row r="14" ht="19.5" s="12" customFormat="true" customHeight="true">
      <c r="A14" s="9" t="s">
        <v>9</v>
      </c>
      <c r="B14" s="9"/>
      <c r="C14" s="23" t="n">
        <v>2539470000</v>
      </c>
      <c r="D14" s="27" t="n">
        <v>2519958269</v>
      </c>
      <c r="E14" s="27" t="n">
        <v>2416599651</v>
      </c>
      <c r="F14" s="35" t="n">
        <v>0</v>
      </c>
      <c r="G14" s="27" t="n">
        <v>103358618</v>
      </c>
      <c r="H14" s="27" t="n">
        <f>SUM(E14:G14)</f>
        <v>2519958269</v>
      </c>
      <c r="I14" s="43" t="n">
        <f>IF($H$9&gt;0,H14/$H$9*100,0)</f>
        <v>2.15485550503209</v>
      </c>
      <c r="J14" s="48"/>
      <c r="K14" s="27" t="n">
        <f>H14-C14</f>
        <v>-19511731</v>
      </c>
    </row>
    <row r="15" ht="19.5" s="12" customFormat="true" customHeight="true">
      <c r="A15" s="10" t="s">
        <v>10</v>
      </c>
      <c r="B15" s="10"/>
      <c r="C15" s="24" t="n">
        <v>632086000</v>
      </c>
      <c r="D15" s="28" t="n">
        <v>609110585</v>
      </c>
      <c r="E15" s="28" t="n">
        <v>609110585</v>
      </c>
      <c r="F15" s="36" t="n">
        <v>0</v>
      </c>
      <c r="G15" s="37" t="n">
        <v>0</v>
      </c>
      <c r="H15" s="28" t="n">
        <f>SUM(E15:G15)</f>
        <v>609110585</v>
      </c>
      <c r="I15" s="44" t="n">
        <f>IF($H$9&gt;0,H15/$H$9*100,0)</f>
        <v>0.520859933835899</v>
      </c>
      <c r="K15" s="28" t="n">
        <f>H15-C15</f>
        <v>-22975415</v>
      </c>
    </row>
    <row r="16" ht="19.5" s="12" customFormat="true" customHeight="true">
      <c r="A16" s="9" t="s">
        <v>11</v>
      </c>
      <c r="B16" s="9"/>
      <c r="C16" s="23" t="n">
        <v>41637126000</v>
      </c>
      <c r="D16" s="27" t="n">
        <v>41012214172</v>
      </c>
      <c r="E16" s="27" t="n">
        <v>41005705747</v>
      </c>
      <c r="F16" s="35" t="n">
        <v>0</v>
      </c>
      <c r="G16" s="35" t="n">
        <v>6508425</v>
      </c>
      <c r="H16" s="27" t="n">
        <f>SUM(E16:G16)</f>
        <v>41012214172</v>
      </c>
      <c r="I16" s="43" t="n">
        <f>IF($H$9&gt;0,H16/$H$9*100,0)</f>
        <v>35.0701821412144</v>
      </c>
      <c r="J16" s="48"/>
      <c r="K16" s="27" t="n">
        <f>H16-C16</f>
        <v>-624911828</v>
      </c>
    </row>
    <row r="17" ht="19.5" s="12" customFormat="true" customHeight="true">
      <c r="A17" s="10" t="s">
        <v>12</v>
      </c>
      <c r="B17" s="10"/>
      <c r="C17" s="24" t="n">
        <v>2666806000</v>
      </c>
      <c r="D17" s="28" t="n">
        <v>2559848891</v>
      </c>
      <c r="E17" s="28" t="n">
        <v>1642264266</v>
      </c>
      <c r="F17" s="36" t="n">
        <v>104748</v>
      </c>
      <c r="G17" s="28" t="n">
        <v>911821061</v>
      </c>
      <c r="H17" s="28" t="n">
        <f>SUM(E17:G17)</f>
        <v>2554190075</v>
      </c>
      <c r="I17" s="44" t="n">
        <f>IF($H$9&gt;0,H17/$H$9*100,0)</f>
        <v>2.1841276546997</v>
      </c>
      <c r="K17" s="28" t="n">
        <f>H17-C17</f>
        <v>-112615925</v>
      </c>
    </row>
    <row r="18" ht="19.5" s="12" customFormat="true" customHeight="true">
      <c r="A18" s="9" t="s">
        <v>13</v>
      </c>
      <c r="B18" s="9"/>
      <c r="C18" s="23" t="n">
        <v>2099594000</v>
      </c>
      <c r="D18" s="27" t="n">
        <v>1875891265</v>
      </c>
      <c r="E18" s="27" t="n">
        <v>1823135373</v>
      </c>
      <c r="F18" s="35" t="n">
        <v>104748</v>
      </c>
      <c r="G18" s="27" t="n">
        <v>52651144</v>
      </c>
      <c r="H18" s="27" t="n">
        <f>SUM(E18:G18)</f>
        <v>1875891265</v>
      </c>
      <c r="I18" s="43" t="n">
        <f>IF($H$9&gt;0,H18/$H$9*100,0)</f>
        <v>1.60410379368344</v>
      </c>
      <c r="J18" s="48"/>
      <c r="K18" s="27" t="n">
        <f>H18-C18</f>
        <v>-223702735</v>
      </c>
    </row>
    <row r="19" ht="19.5" s="12" customFormat="true" customHeight="true">
      <c r="A19" s="10" t="s">
        <v>14</v>
      </c>
      <c r="B19" s="10"/>
      <c r="C19" s="24" t="n">
        <v>1968708000</v>
      </c>
      <c r="D19" s="28" t="n">
        <v>1879486778</v>
      </c>
      <c r="E19" s="28" t="n">
        <v>1560654351</v>
      </c>
      <c r="F19" s="36" t="n">
        <v>0</v>
      </c>
      <c r="G19" s="28" t="n">
        <v>317803227</v>
      </c>
      <c r="H19" s="28" t="n">
        <f>SUM(E19:G19)</f>
        <v>1878457578</v>
      </c>
      <c r="I19" s="44" t="n">
        <f>IF($H$9&gt;0,H19/$H$9*100,0)</f>
        <v>1.60629828783984</v>
      </c>
      <c r="K19" s="28" t="n">
        <f>H19-C19</f>
        <v>-90250422</v>
      </c>
    </row>
    <row r="20" ht="19.5" s="12" customFormat="true" customHeight="true">
      <c r="A20" s="9" t="s">
        <v>15</v>
      </c>
      <c r="B20" s="9"/>
      <c r="C20" s="23" t="n">
        <v>543365000</v>
      </c>
      <c r="D20" s="27" t="n">
        <v>517606725</v>
      </c>
      <c r="E20" s="27" t="n">
        <v>485506538</v>
      </c>
      <c r="F20" s="35" t="n">
        <v>0</v>
      </c>
      <c r="G20" s="27" t="n">
        <v>32100187</v>
      </c>
      <c r="H20" s="27" t="n">
        <f>SUM(E20:G20)</f>
        <v>517606725</v>
      </c>
      <c r="I20" s="43" t="n">
        <f>IF($H$9&gt;0,H20/$H$9*100,0)</f>
        <v>0.442613560124745</v>
      </c>
      <c r="J20" s="48"/>
      <c r="K20" s="27" t="n">
        <f>H20-C20</f>
        <v>-25758275</v>
      </c>
    </row>
    <row r="21" ht="19.5" s="12" customFormat="true" customHeight="true">
      <c r="A21" s="10" t="s">
        <v>16</v>
      </c>
      <c r="B21" s="10"/>
      <c r="C21" s="24" t="n">
        <v>1754022000</v>
      </c>
      <c r="D21" s="28" t="n">
        <v>1616199181</v>
      </c>
      <c r="E21" s="28" t="n">
        <v>1536214381</v>
      </c>
      <c r="F21" s="28" t="n">
        <v>10641586</v>
      </c>
      <c r="G21" s="28" t="n">
        <v>69343214</v>
      </c>
      <c r="H21" s="28" t="n">
        <f>SUM(E21:G21)</f>
        <v>1616199181</v>
      </c>
      <c r="I21" s="44" t="n">
        <f>IF($H$9&gt;0,H21/$H$9*100,0)</f>
        <v>1.38203705404544</v>
      </c>
      <c r="K21" s="28" t="n">
        <f>H21-C21</f>
        <v>-137822819</v>
      </c>
    </row>
    <row r="22" ht="20.1" s="12" customFormat="true" customHeight="true">
      <c r="A22" s="9" t="s">
        <v>17</v>
      </c>
      <c r="B22" s="9"/>
      <c r="C22" s="23" t="n">
        <v>6136018000</v>
      </c>
      <c r="D22" s="27" t="n">
        <v>5769188146</v>
      </c>
      <c r="E22" s="27" t="n">
        <v>4985046612</v>
      </c>
      <c r="F22" s="35" t="n">
        <v>0</v>
      </c>
      <c r="G22" s="27" t="n">
        <v>719269584</v>
      </c>
      <c r="H22" s="27" t="n">
        <f>SUM(E22:G22)</f>
        <v>5704316196</v>
      </c>
      <c r="I22" s="43" t="n">
        <f>IF($H$9&gt;0,H22/$H$9*100,0)</f>
        <v>4.87784949005213</v>
      </c>
      <c r="J22" s="48"/>
      <c r="K22" s="27" t="n">
        <f>H22-C22</f>
        <v>-431701804</v>
      </c>
    </row>
    <row r="23" ht="20.1" s="12" customFormat="true" customHeight="true">
      <c r="A23" s="10" t="s">
        <v>18</v>
      </c>
      <c r="B23" s="10"/>
      <c r="C23" s="24" t="n">
        <v>7178335696</v>
      </c>
      <c r="D23" s="28" t="n">
        <v>7156643498</v>
      </c>
      <c r="E23" s="28" t="n">
        <v>7003761668</v>
      </c>
      <c r="F23" s="36" t="n">
        <v>164710</v>
      </c>
      <c r="G23" s="28" t="n">
        <v>152717120</v>
      </c>
      <c r="H23" s="28" t="n">
        <f>SUM(E23:G23)</f>
        <v>7156643498</v>
      </c>
      <c r="I23" s="44" t="n">
        <f>IF($H$9&gt;0,H23/$H$9*100,0)</f>
        <v>6.119757151906</v>
      </c>
      <c r="K23" s="28" t="n">
        <f>H23-C23</f>
        <v>-21692198</v>
      </c>
    </row>
    <row r="24" ht="20.1" s="12" customFormat="true" customHeight="true">
      <c r="A24" s="9" t="s">
        <v>19</v>
      </c>
      <c r="B24" s="9"/>
      <c r="C24" s="23" t="n">
        <v>17340036000</v>
      </c>
      <c r="D24" s="27" t="n">
        <v>16252796466</v>
      </c>
      <c r="E24" s="27" t="n">
        <v>15828289996</v>
      </c>
      <c r="F24" s="27" t="n">
        <v>8551104</v>
      </c>
      <c r="G24" s="27" t="n">
        <v>411063110</v>
      </c>
      <c r="H24" s="27" t="n">
        <f>SUM(E24:G24)</f>
        <v>16247904210</v>
      </c>
      <c r="I24" s="43" t="n">
        <f>IF($H$9&gt;0,H24/$H$9*100,0)</f>
        <v>13.8938355697638</v>
      </c>
      <c r="J24" s="48"/>
      <c r="K24" s="27" t="n">
        <f>H24-C24</f>
        <v>-1092131790</v>
      </c>
    </row>
    <row r="25" ht="20.1" s="12" customFormat="true" customHeight="true">
      <c r="A25" s="10" t="s">
        <v>20</v>
      </c>
      <c r="B25" s="10"/>
      <c r="C25" s="24" t="n">
        <v>1878743000</v>
      </c>
      <c r="D25" s="28" t="n">
        <v>1807047393</v>
      </c>
      <c r="E25" s="28" t="n">
        <v>1043134286</v>
      </c>
      <c r="F25" s="28" t="n">
        <v>479499</v>
      </c>
      <c r="G25" s="28" t="n">
        <v>763433608</v>
      </c>
      <c r="H25" s="28" t="n">
        <f>SUM(E25:G25)</f>
        <v>1807047393</v>
      </c>
      <c r="I25" s="44" t="n">
        <f>IF($H$9&gt;0,H25/$H$9*100,0)</f>
        <v>1.5452343281086</v>
      </c>
      <c r="K25" s="28" t="n">
        <f>H25-C25</f>
        <v>-71695607</v>
      </c>
    </row>
    <row r="26" ht="20.1" s="12" customFormat="true" customHeight="true">
      <c r="A26" s="9" t="s">
        <v>21</v>
      </c>
      <c r="B26" s="9"/>
      <c r="C26" s="23" t="n">
        <v>442520000</v>
      </c>
      <c r="D26" s="27" t="n">
        <v>377496387</v>
      </c>
      <c r="E26" s="27" t="n">
        <v>377496387</v>
      </c>
      <c r="F26" s="35" t="n">
        <v>0</v>
      </c>
      <c r="G26" s="38" t="n">
        <v>0</v>
      </c>
      <c r="H26" s="27" t="n">
        <f>SUM(E26:G26)</f>
        <v>377496387</v>
      </c>
      <c r="I26" s="43" t="n">
        <f>IF($H$9&gt;0,H26/$H$9*100,0)</f>
        <v>0.322803031170622</v>
      </c>
      <c r="J26" s="48"/>
      <c r="K26" s="27" t="n">
        <f>H26-C26</f>
        <v>-65023613</v>
      </c>
    </row>
    <row r="27" ht="20.1" s="12" customFormat="true" customHeight="true">
      <c r="A27" s="10" t="s">
        <v>22</v>
      </c>
      <c r="B27" s="10"/>
      <c r="C27" s="24" t="n">
        <v>3686551460</v>
      </c>
      <c r="D27" s="28" t="n">
        <v>3495734316</v>
      </c>
      <c r="E27" s="28" t="n">
        <v>3059688735</v>
      </c>
      <c r="F27" s="36" t="n">
        <v>0</v>
      </c>
      <c r="G27" s="28" t="n">
        <v>436045581</v>
      </c>
      <c r="H27" s="28" t="n">
        <f>SUM(E27:G27)</f>
        <v>3495734316</v>
      </c>
      <c r="I27" s="44" t="n">
        <f>IF($H$9&gt;0,H27/$H$9*100,0)</f>
        <v>2.98925677763364</v>
      </c>
      <c r="K27" s="28" t="n">
        <f>H27-C27</f>
        <v>-190817144</v>
      </c>
    </row>
    <row r="28" ht="20.1" s="12" customFormat="true" customHeight="true">
      <c r="A28" s="9" t="s">
        <v>23</v>
      </c>
      <c r="B28" s="9"/>
      <c r="C28" s="23" t="n">
        <v>4834534000</v>
      </c>
      <c r="D28" s="27" t="n">
        <v>4631530072</v>
      </c>
      <c r="E28" s="27" t="n">
        <v>3707012444</v>
      </c>
      <c r="F28" s="35" t="n">
        <v>0</v>
      </c>
      <c r="G28" s="27" t="n">
        <v>924517628</v>
      </c>
      <c r="H28" s="27" t="n">
        <f>SUM(E28:G28)</f>
        <v>4631530072</v>
      </c>
      <c r="I28" s="43" t="n">
        <f>IF($H$9&gt;0,H28/$H$9*100,0)</f>
        <v>3.96049339195262</v>
      </c>
      <c r="J28" s="48"/>
      <c r="K28" s="27" t="n">
        <f>H28-C28</f>
        <v>-203003928</v>
      </c>
    </row>
    <row r="29" ht="20.1" s="12" customFormat="true" customHeight="true">
      <c r="A29" s="10" t="s">
        <v>24</v>
      </c>
      <c r="B29" s="10"/>
      <c r="C29" s="24" t="n">
        <v>2122945000</v>
      </c>
      <c r="D29" s="28" t="n">
        <v>1970567244</v>
      </c>
      <c r="E29" s="28" t="n">
        <v>1271580019</v>
      </c>
      <c r="F29" s="36" t="n">
        <v>0</v>
      </c>
      <c r="G29" s="28" t="n">
        <v>698987225</v>
      </c>
      <c r="H29" s="28" t="n">
        <f>SUM(E29:G29)</f>
        <v>1970567244</v>
      </c>
      <c r="I29" s="44" t="n">
        <f>IF($H$9&gt;0,H29/$H$9*100,0)</f>
        <v>1.6850626956828</v>
      </c>
      <c r="K29" s="28" t="n">
        <f>H29-C29</f>
        <v>-152377756</v>
      </c>
    </row>
    <row r="30" ht="20.1" s="12" customFormat="true" customHeight="true">
      <c r="A30" s="9" t="s">
        <v>25</v>
      </c>
      <c r="B30" s="9"/>
      <c r="C30" s="23" t="n">
        <v>594347000</v>
      </c>
      <c r="D30" s="27" t="n">
        <v>547406847</v>
      </c>
      <c r="E30" s="27" t="n">
        <v>514107269</v>
      </c>
      <c r="F30" s="35" t="n">
        <v>950955</v>
      </c>
      <c r="G30" s="35" t="n">
        <v>32348623</v>
      </c>
      <c r="H30" s="27" t="n">
        <f>SUM(E30:G30)</f>
        <v>547406847</v>
      </c>
      <c r="I30" s="43" t="n">
        <f>IF($H$9&gt;0,H30/$H$9*100,0)</f>
        <v>0.468096107884479</v>
      </c>
      <c r="J30" s="48"/>
      <c r="K30" s="27" t="n">
        <f>H30-C30</f>
        <v>-46940153</v>
      </c>
    </row>
    <row r="31" ht="20.1" s="12" customFormat="true" customHeight="true">
      <c r="A31" s="10" t="s">
        <v>26</v>
      </c>
      <c r="B31" s="10"/>
      <c r="C31" s="24" t="n">
        <v>1538219000</v>
      </c>
      <c r="D31" s="28" t="n">
        <v>1375249954</v>
      </c>
      <c r="E31" s="28" t="n">
        <v>1180126846</v>
      </c>
      <c r="F31" s="36" t="n">
        <v>0</v>
      </c>
      <c r="G31" s="28" t="n">
        <v>195123108</v>
      </c>
      <c r="H31" s="28" t="n">
        <f>SUM(E31:G31)</f>
        <v>1375249954</v>
      </c>
      <c r="I31" s="44" t="n">
        <f>IF($H$9&gt;0,H31/$H$9*100,0)</f>
        <v>1.17599762290827</v>
      </c>
      <c r="K31" s="28" t="n">
        <f>H31-C31</f>
        <v>-162969046</v>
      </c>
    </row>
    <row r="32" ht="20.1" s="12" customFormat="true" customHeight="true">
      <c r="A32" s="9" t="s">
        <v>27</v>
      </c>
      <c r="B32" s="17"/>
      <c r="C32" s="23" t="n">
        <v>931462000</v>
      </c>
      <c r="D32" s="27" t="n">
        <v>908672201</v>
      </c>
      <c r="E32" s="27" t="n">
        <v>482805068</v>
      </c>
      <c r="F32" s="35" t="n">
        <v>0</v>
      </c>
      <c r="G32" s="27" t="n">
        <v>425867133</v>
      </c>
      <c r="H32" s="27" t="n">
        <f>SUM(E32:G32)</f>
        <v>908672201</v>
      </c>
      <c r="I32" s="43" t="n">
        <f>IF($H$9&gt;0,H32/$H$9*100,0)</f>
        <v>0.777019730319381</v>
      </c>
      <c r="J32" s="48"/>
      <c r="K32" s="27" t="n">
        <f>H32-C32</f>
        <v>-22789799</v>
      </c>
    </row>
    <row r="33" ht="20.1" s="12" customFormat="true" customHeight="true">
      <c r="A33" s="10" t="s">
        <v>28</v>
      </c>
      <c r="B33" s="18"/>
      <c r="C33" s="24" t="n">
        <v>2032827698</v>
      </c>
      <c r="D33" s="28" t="n">
        <v>1833387047</v>
      </c>
      <c r="E33" s="28" t="n">
        <v>939314644</v>
      </c>
      <c r="F33" s="36" t="n">
        <v>51093</v>
      </c>
      <c r="G33" s="28" t="n">
        <v>894021310</v>
      </c>
      <c r="H33" s="28" t="n">
        <f>SUM(E33:G33)</f>
        <v>1833387047</v>
      </c>
      <c r="I33" s="44" t="n">
        <f>IF($H$9&gt;0,H33/$H$9*100,0)</f>
        <v>1.56775777586596</v>
      </c>
      <c r="K33" s="28" t="n">
        <f>H33-C33</f>
        <v>-199440651</v>
      </c>
    </row>
    <row r="34" ht="20.1" s="12" customFormat="true" customHeight="true">
      <c r="A34" s="9" t="s">
        <v>29</v>
      </c>
      <c r="B34" s="17"/>
      <c r="C34" s="23" t="n">
        <v>200140000</v>
      </c>
      <c r="D34" s="27" t="n">
        <v>193532150</v>
      </c>
      <c r="E34" s="27" t="n">
        <v>180455642</v>
      </c>
      <c r="F34" s="35" t="n">
        <v>0</v>
      </c>
      <c r="G34" s="27" t="n">
        <v>13076508</v>
      </c>
      <c r="H34" s="27" t="n">
        <f>SUM(E34:G34)</f>
        <v>193532150</v>
      </c>
      <c r="I34" s="43" t="n">
        <f>IF($H$9&gt;0,H34/$H$9*100,0)</f>
        <v>0.165492351186311</v>
      </c>
      <c r="J34" s="48"/>
      <c r="K34" s="27" t="n">
        <f>H34-C34</f>
        <v>-6607850</v>
      </c>
    </row>
    <row r="35" ht="20.1" s="12" customFormat="true" customHeight="true">
      <c r="A35" s="10" t="s">
        <v>30</v>
      </c>
      <c r="B35" s="18"/>
      <c r="C35" s="24" t="n">
        <v>381456000</v>
      </c>
      <c r="D35" s="28" t="n">
        <v>363272498</v>
      </c>
      <c r="E35" s="28" t="n">
        <v>306712656</v>
      </c>
      <c r="F35" s="37" t="n">
        <v>0</v>
      </c>
      <c r="G35" s="28" t="n">
        <v>56559842</v>
      </c>
      <c r="H35" s="28" t="n">
        <f>SUM(E35:G35)</f>
        <v>363272498</v>
      </c>
      <c r="I35" s="44" t="n">
        <f>IF($H$9&gt;0,H35/$H$9*100,0)</f>
        <v>0.310639962483465</v>
      </c>
      <c r="J35" s="12"/>
      <c r="K35" s="28" t="n">
        <f>H35-C35</f>
        <v>-18183502</v>
      </c>
    </row>
    <row r="36" ht="20.1" s="12" customFormat="true" customHeight="true">
      <c r="A36" s="9" t="s">
        <v>31</v>
      </c>
      <c r="B36" s="17"/>
      <c r="C36" s="23" t="n">
        <v>4784534000</v>
      </c>
      <c r="D36" s="27" t="n">
        <v>4773653389</v>
      </c>
      <c r="E36" s="27" t="n">
        <v>4719681692</v>
      </c>
      <c r="F36" s="38" t="n">
        <v>0</v>
      </c>
      <c r="G36" s="27" t="n">
        <v>53971697</v>
      </c>
      <c r="H36" s="27" t="n">
        <f>SUM(E36:G36)</f>
        <v>4773653389</v>
      </c>
      <c r="I36" s="43" t="n">
        <f>IF($H$9&gt;0,H36/$H$9*100,0)</f>
        <v>4.08202525055455</v>
      </c>
      <c r="J36" s="48"/>
      <c r="K36" s="27" t="n">
        <f>H36-C36</f>
        <v>-10880611</v>
      </c>
    </row>
    <row r="37" ht="20.7663974761963" s="12" customFormat="true" customHeight="true">
      <c r="A37" s="10" t="s">
        <v>32</v>
      </c>
      <c r="B37" s="18"/>
      <c r="C37" s="24" t="n">
        <v>3003648000</v>
      </c>
      <c r="D37" s="28" t="n">
        <v>1840134825</v>
      </c>
      <c r="E37" s="28" t="n">
        <v>1572788152</v>
      </c>
      <c r="F37" s="36" t="n">
        <v>0</v>
      </c>
      <c r="G37" s="28" t="n">
        <v>267346673</v>
      </c>
      <c r="H37" s="28" t="n">
        <f>SUM(E37:G37)</f>
        <v>1840134825</v>
      </c>
      <c r="I37" s="44" t="n">
        <f>IF($H$9&gt;0,H37/$H$9*100,0)</f>
        <v>1.57352790577204</v>
      </c>
      <c r="K37" s="28" t="n">
        <f>H37-C37</f>
        <v>-1163513175</v>
      </c>
    </row>
    <row r="38" ht="20.7663459777832" s="12" customFormat="true" customHeight="true">
      <c r="A38" s="11" t="s">
        <v>33</v>
      </c>
      <c r="B38" s="19"/>
      <c r="C38" s="25" t="n">
        <v>132509800</v>
      </c>
      <c r="D38" s="29" t="n">
        <v>0</v>
      </c>
      <c r="E38" s="29" t="n">
        <v>0</v>
      </c>
      <c r="F38" s="29" t="n">
        <v>0</v>
      </c>
      <c r="G38" s="29" t="n">
        <v>0</v>
      </c>
      <c r="H38" s="39" t="n">
        <f>SUM(E38:G38)</f>
        <v>0</v>
      </c>
      <c r="I38" s="39" t="n">
        <f>IF($H$11&gt;0,H38/$H$11*100,0)</f>
        <v>0</v>
      </c>
      <c r="J38" s="49"/>
      <c r="K38" s="27" t="n">
        <f>H38-C38</f>
        <v>-132509800</v>
      </c>
    </row>
    <row r="39" ht="20.1" s="12" customFormat="true" customHeight="true">
      <c r="A39" s="12" t="s">
        <v>34</v>
      </c>
      <c r="C39" s="12" t="s">
        <v>39</v>
      </c>
      <c r="E39" s="12" t="s">
        <v>44</v>
      </c>
      <c r="G39" s="4"/>
      <c r="H39" s="40" t="s">
        <v>49</v>
      </c>
      <c r="J39" s="50" t="s">
        <v>54</v>
      </c>
      <c r="K39" s="56"/>
    </row>
    <row r="40" ht="20.1" s="12" customFormat="true" customHeight="true">
      <c r="E40" s="12" t="s">
        <v>45</v>
      </c>
    </row>
    <row r="41" ht="20.1" s="12" customFormat="true" customHeight="true"/>
    <row r="42">
      <c r="A42" s="12" t="s">
        <v>35</v>
      </c>
      <c r="B42" s="12"/>
      <c r="C42" s="12"/>
      <c r="D42" s="12"/>
      <c r="E42" s="12"/>
      <c r="F42" s="12"/>
      <c r="G42" s="12"/>
      <c r="H42" s="12"/>
      <c r="I42" s="12"/>
    </row>
    <row r="43">
      <c r="A43" s="12" t="s">
        <v>36</v>
      </c>
      <c r="B43" s="12"/>
      <c r="C43" s="12"/>
      <c r="D43" s="12"/>
      <c r="E43" s="12"/>
      <c r="F43" s="12"/>
      <c r="G43" s="12"/>
      <c r="H43" s="12"/>
      <c r="I43" s="12"/>
    </row>
  </sheetData>
  <mergeCells>
    <mergeCell ref="A4:K4"/>
    <mergeCell ref="E6:G6"/>
    <mergeCell ref="A42:I42"/>
    <mergeCell ref="A7:B8"/>
    <mergeCell ref="E7:I7"/>
    <mergeCell ref="J7:K8"/>
    <mergeCell ref="C7:C8"/>
    <mergeCell ref="D7:D8"/>
    <mergeCell ref="A9:B9"/>
    <mergeCell ref="J39:K39"/>
    <mergeCell ref="A43:I43"/>
  </mergeCells>
  <printOptions horizontalCentered="true"/>
  <pageMargins bottom="0" footer="0.511811023622047" header="0.511811023622047" left="0.78740157480315" right="0.78740157480315" top="0.393700787401575"/>
  <pageSetup paperSize="8" orientation="landscape" fitToHeight="0" fitToWidth="0"/>
</worksheet>
</file>

<file path=xl/worksheets/sheet2.xml><?xml version="1.0" encoding="utf-8"?>
<worksheet xmlns:r="http://schemas.openxmlformats.org/officeDocument/2006/relationships" xmlns="http://schemas.openxmlformats.org/spreadsheetml/2006/main">
  <dimension ref="A1:N12"/>
  <sheetViews>
    <sheetView zoomScale="100" topLeftCell="A1" workbookViewId="0" showGridLines="1" showRowColHeaders="1">
      <selection activeCell="I6" sqref="I6:I6"/>
    </sheetView>
  </sheetViews>
  <sheetFormatPr customHeight="false" defaultColWidth="9.00390625" defaultRowHeight="14.25"/>
  <cols>
    <col min="1" max="1" bestFit="false" style="58" width="9.28125" hidden="false" outlineLevel="0"/>
    <col min="2" max="2" bestFit="false" customWidth="true" style="58" width="11.28125" hidden="false" outlineLevel="0"/>
    <col min="3" max="3" bestFit="false" customWidth="true" style="58" width="19.00390625" hidden="false" outlineLevel="0"/>
    <col min="4" max="4" bestFit="false" customWidth="true" style="58" width="11.421875" hidden="false" outlineLevel="0"/>
    <col min="5" max="5" bestFit="false" customWidth="true" style="58" width="11.140625" hidden="false" outlineLevel="0"/>
    <col min="6" max="6" bestFit="false" customWidth="true" style="58" width="14.57421875" hidden="false" outlineLevel="0"/>
    <col min="7" max="7" bestFit="false" customWidth="true" style="58" width="14.140625" hidden="false" outlineLevel="0"/>
    <col min="8" max="8" bestFit="false" customWidth="true" style="58" width="14.7109375" hidden="false" outlineLevel="0"/>
    <col min="9" max="9" bestFit="false" customWidth="true" style="58" width="12.8515625" hidden="false" outlineLevel="0"/>
    <col min="10" max="10" bestFit="false" customWidth="true" style="58" width="11.421875" hidden="false" outlineLevel="0"/>
    <col min="11" max="11" bestFit="false" customWidth="true" style="58" width="15.140625" hidden="false" outlineLevel="0"/>
    <col min="12" max="16384" bestFit="false" style="58" width="9.28125" hidden="false" outlineLevel="0"/>
  </cols>
  <sheetData>
    <row r="2">
      <c r="B2" s="59" t="s">
        <v>58</v>
      </c>
      <c r="C2" s="59"/>
      <c r="D2" s="59"/>
      <c r="E2" s="59"/>
      <c r="F2" s="59"/>
      <c r="G2" s="59"/>
      <c r="H2" s="59"/>
      <c r="I2" s="59"/>
      <c r="J2" s="59"/>
      <c r="K2" s="59"/>
      <c r="L2" s="59"/>
      <c r="M2" s="64"/>
      <c r="N2" s="65" t="s">
        <v>56</v>
      </c>
    </row>
    <row r="3">
      <c r="B3" s="4"/>
      <c r="C3" s="4"/>
      <c r="D3" s="4"/>
      <c r="E3" s="4"/>
      <c r="F3" s="4"/>
      <c r="G3" s="4"/>
      <c r="H3" s="4"/>
      <c r="I3" s="4"/>
      <c r="J3" s="4"/>
      <c r="K3" s="4"/>
      <c r="L3" s="4"/>
      <c r="M3" s="4"/>
      <c r="N3" s="4"/>
    </row>
    <row r="4" ht="60" s="60" customFormat="true" customHeight="true">
      <c r="B4" s="60" t="s">
        <v>59</v>
      </c>
      <c r="C4" s="63"/>
      <c r="D4" s="63"/>
      <c r="E4" s="63"/>
      <c r="F4" s="63"/>
      <c r="G4" s="63"/>
      <c r="H4" s="63"/>
      <c r="I4" s="63"/>
      <c r="J4" s="63"/>
      <c r="K4" s="63"/>
      <c r="L4" s="63"/>
      <c r="M4" s="63"/>
      <c r="N4" s="63"/>
    </row>
    <row r="5" ht="60" s="60" customFormat="true" customHeight="true">
      <c r="B5" s="60" t="s">
        <v>60</v>
      </c>
      <c r="C5" s="63"/>
      <c r="D5" s="63"/>
      <c r="E5" s="63"/>
      <c r="F5" s="63"/>
      <c r="G5" s="63"/>
      <c r="H5" s="63"/>
      <c r="I5" s="63"/>
      <c r="J5" s="63"/>
      <c r="K5" s="63"/>
      <c r="L5" s="63"/>
      <c r="M5" s="63"/>
      <c r="N5" s="63"/>
    </row>
    <row r="6" ht="60" s="60" customFormat="true" customHeight="true">
      <c r="B6" s="60" t="s">
        <v>61</v>
      </c>
      <c r="C6" s="63"/>
      <c r="D6" s="63"/>
      <c r="E6" s="63"/>
      <c r="F6" s="63"/>
      <c r="G6" s="63"/>
      <c r="H6" s="63"/>
      <c r="I6" s="63"/>
      <c r="J6" s="63"/>
      <c r="K6" s="63"/>
      <c r="L6" s="63"/>
      <c r="M6" s="63"/>
      <c r="N6" s="63"/>
    </row>
    <row r="7" ht="60" s="60" customFormat="true" customHeight="true">
      <c r="B7" s="61" t="s">
        <v>62</v>
      </c>
      <c r="C7" s="60" t="s">
        <v>67</v>
      </c>
      <c r="D7" s="63"/>
      <c r="E7" s="63"/>
      <c r="F7" s="63"/>
      <c r="G7" s="63"/>
      <c r="H7" s="63"/>
      <c r="I7" s="63"/>
      <c r="J7" s="63"/>
      <c r="K7" s="63"/>
      <c r="L7" s="63"/>
      <c r="M7" s="63"/>
      <c r="N7" s="63"/>
    </row>
    <row r="8" ht="60" s="60" customFormat="true" customHeight="true">
      <c r="B8" s="61" t="s">
        <v>63</v>
      </c>
      <c r="C8" s="60" t="s">
        <v>68</v>
      </c>
      <c r="D8" s="63"/>
      <c r="E8" s="63"/>
      <c r="F8" s="63"/>
      <c r="G8" s="63"/>
      <c r="H8" s="63"/>
      <c r="I8" s="63"/>
      <c r="J8" s="63"/>
      <c r="K8" s="63"/>
      <c r="L8" s="63"/>
      <c r="M8" s="63"/>
      <c r="N8" s="63"/>
    </row>
    <row r="9" ht="60" s="60" customFormat="true" customHeight="true">
      <c r="B9" s="60" t="s">
        <v>64</v>
      </c>
      <c r="C9" s="63"/>
      <c r="D9" s="63"/>
      <c r="E9" s="63"/>
      <c r="F9" s="63"/>
      <c r="G9" s="63"/>
      <c r="H9" s="63"/>
      <c r="I9" s="63"/>
      <c r="J9" s="63"/>
      <c r="K9" s="63"/>
      <c r="L9" s="63"/>
      <c r="M9" s="63"/>
      <c r="N9" s="63"/>
    </row>
    <row r="10" ht="60" s="60" customFormat="true" customHeight="true">
      <c r="B10" s="62" t="s">
        <v>65</v>
      </c>
      <c r="C10" s="63"/>
      <c r="D10" s="63"/>
      <c r="E10" s="63"/>
      <c r="F10" s="63"/>
      <c r="G10" s="63"/>
      <c r="H10" s="63"/>
      <c r="I10" s="63"/>
      <c r="J10" s="63"/>
      <c r="K10" s="63"/>
      <c r="L10" s="63"/>
      <c r="M10" s="63"/>
      <c r="N10" s="63"/>
    </row>
    <row r="11" ht="60" s="60" customFormat="true" customHeight="true">
      <c r="B11" s="62" t="s">
        <v>66</v>
      </c>
      <c r="C11" s="63"/>
      <c r="D11" s="63"/>
      <c r="E11" s="63"/>
      <c r="F11" s="63"/>
      <c r="G11" s="63"/>
      <c r="H11" s="63"/>
      <c r="I11" s="63"/>
      <c r="J11" s="63"/>
      <c r="K11" s="63"/>
      <c r="L11" s="63"/>
      <c r="M11" s="63"/>
      <c r="N11" s="63"/>
    </row>
    <row r="12">
      <c r="B12" s="12"/>
      <c r="C12" s="12"/>
      <c r="D12" s="12"/>
      <c r="E12" s="12"/>
      <c r="F12" s="12"/>
      <c r="G12" s="12"/>
      <c r="H12" s="12"/>
      <c r="I12" s="12"/>
      <c r="J12" s="12"/>
      <c r="K12" s="12"/>
      <c r="L12" s="12"/>
      <c r="M12" s="12"/>
      <c r="N12" s="12"/>
    </row>
  </sheetData>
  <mergeCells>
    <mergeCell ref="B2:L2"/>
  </mergeCells>
  <pageMargins bottom="0.75" footer="0.3" header="0.3" left="0.7" right="0.7" top="0.75"/>
  <pageSetup paperSize="8" orientation="landscape" fitToHeight="0" fitToWidth="0"/>
</worksheet>
</file>