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3-06(101)" sheetId="1" r:id="rId1"/>
    <sheet name="1112-03-06(102)" sheetId="2" r:id="rId2"/>
    <sheet name="1112-03-06(103)" sheetId="3" r:id="rId3"/>
  </sheets>
  <definedNames>
    <definedName name="pp" localSheetId="0">'1112-03-06(101)'!$A$7:$Q$49</definedName>
    <definedName name="pp" localSheetId="1">'1112-03-06(102)'!$A$7:$Q$49</definedName>
    <definedName name="pp" localSheetId="2">'1112-03-06(103)'!$A$7:$Q$50</definedName>
    <definedName name="pp">#REF!</definedName>
    <definedName name="_xlnm.Print_Area" localSheetId="0">'1112-03-06(101)'!$A$1:$Q$49</definedName>
    <definedName name="_xlnm.Print_Area" localSheetId="1">'1112-03-06(102)'!$A$1:$Q$49</definedName>
    <definedName name="_xlnm.Print_Area" localSheetId="2">'1112-03-06(103)'!$A$1:$Q$50</definedName>
  </definedNames>
  <calcPr fullCalcOnLoad="1"/>
</workbook>
</file>

<file path=xl/sharedStrings.xml><?xml version="1.0" encoding="utf-8"?>
<sst xmlns="http://schemas.openxmlformats.org/spreadsheetml/2006/main" count="233" uniqueCount="73">
  <si>
    <t>公   開   類</t>
  </si>
  <si>
    <t>月        報</t>
  </si>
  <si>
    <t>桃園市測量案件</t>
  </si>
  <si>
    <t>工作項目</t>
  </si>
  <si>
    <t>地政事務所別
(鄉鎮市區別)</t>
  </si>
  <si>
    <t>總　　　計</t>
  </si>
  <si>
    <t>桃　　園</t>
  </si>
  <si>
    <t>桃園區</t>
  </si>
  <si>
    <t>龜    山</t>
  </si>
  <si>
    <t>龜山區</t>
  </si>
  <si>
    <t>中　　壢</t>
  </si>
  <si>
    <t>中壢區</t>
  </si>
  <si>
    <t>觀音區</t>
  </si>
  <si>
    <t>大　　溪</t>
  </si>
  <si>
    <t>大溪區</t>
  </si>
  <si>
    <t>本年累計辦理土地複丈案件：  件數</t>
  </si>
  <si>
    <t xml:space="preserve">本年累計辦理建物測量案件：  件數　　 </t>
  </si>
  <si>
    <t>本年累計核發謄本：          件數 　</t>
  </si>
  <si>
    <t>備註</t>
  </si>
  <si>
    <t>填表</t>
  </si>
  <si>
    <t>每月終了後20日內編報</t>
  </si>
  <si>
    <t>件</t>
  </si>
  <si>
    <t>筆(棟)</t>
  </si>
  <si>
    <t>面積(張)</t>
  </si>
  <si>
    <t>中華民國110年2月</t>
  </si>
  <si>
    <t>合計</t>
  </si>
  <si>
    <t>土地複丈</t>
  </si>
  <si>
    <t>小計</t>
  </si>
  <si>
    <t>件；土地筆數： 　</t>
  </si>
  <si>
    <t>件；建物棟數： 　</t>
  </si>
  <si>
    <t>件；    張數：</t>
  </si>
  <si>
    <t>審核</t>
  </si>
  <si>
    <t>分割</t>
  </si>
  <si>
    <t>合併</t>
  </si>
  <si>
    <t>筆；面積：　 　</t>
  </si>
  <si>
    <t>張。</t>
  </si>
  <si>
    <t>鑑界</t>
  </si>
  <si>
    <t>法院囑託</t>
  </si>
  <si>
    <t>平方公尺</t>
  </si>
  <si>
    <t>其他</t>
  </si>
  <si>
    <t>業務主管人員</t>
  </si>
  <si>
    <t>主辦統計人員</t>
  </si>
  <si>
    <t>建物測量</t>
  </si>
  <si>
    <t>一般案件</t>
  </si>
  <si>
    <t>建物門牌基地號勘查及建物</t>
  </si>
  <si>
    <t>地目變更</t>
  </si>
  <si>
    <t>機關首長</t>
  </si>
  <si>
    <t>編製機關</t>
  </si>
  <si>
    <t>表    號</t>
  </si>
  <si>
    <t>謄本</t>
  </si>
  <si>
    <t>桃園市政府</t>
  </si>
  <si>
    <t>1112-03-06-2</t>
  </si>
  <si>
    <t>地籍圖</t>
  </si>
  <si>
    <t>單位：件；筆；棟；平方公尺；張</t>
  </si>
  <si>
    <t>建物測量成果圖</t>
  </si>
  <si>
    <t>桃園市測量案件(續1)</t>
  </si>
  <si>
    <t>龍潭區</t>
  </si>
  <si>
    <t>復興區</t>
  </si>
  <si>
    <t>楊　　梅</t>
  </si>
  <si>
    <t>楊梅區</t>
  </si>
  <si>
    <t>新屋區</t>
  </si>
  <si>
    <t>蘆　　竹</t>
  </si>
  <si>
    <t>蘆竹區</t>
  </si>
  <si>
    <t>大園區</t>
  </si>
  <si>
    <t>八　　德</t>
  </si>
  <si>
    <t>八德區</t>
  </si>
  <si>
    <t>桃園市測量案件(續2完)</t>
  </si>
  <si>
    <t>平　　鎮</t>
  </si>
  <si>
    <t>平鎮區</t>
  </si>
  <si>
    <t>資料來源：由各地政事務所依據地籍資料庫資料，按鄉鎮市區別彙編。（謄本核發依地政事務所別填報，不需依鄉鎮市區別分列）</t>
  </si>
  <si>
    <t>填表說明：1.件數:依各實際辦理土地複丈、建物測量、地目變更及謄本核發之收件號數計算;如係連件辦理土地分割及合併案,則以土地分割之項目計算。</t>
  </si>
  <si>
    <t xml:space="preserve">          2.筆(棟)數: 依各實際辦理土地(建物)筆(棟)數計算,土地以地號為基本計算單位,建物以建號為基本計算單位;分割合併案,係以原因發生後之筆數為準。</t>
  </si>
  <si>
    <t xml:space="preserve">          3.本表編製 3 份，逐級核章後，1 份送本府主計處，1 份送本局會計室，1 份自存外，應由網際網路線上傳送至內政部統計資料庫。</t>
  </si>
</sst>
</file>

<file path=xl/styles.xml><?xml version="1.0" encoding="utf-8"?>
<styleSheet xmlns="http://schemas.openxmlformats.org/spreadsheetml/2006/main">
  <numFmts count="14">
    <numFmt numFmtId="188" formatCode="###,##0"/>
    <numFmt numFmtId="189" formatCode="#,##0.0000;\-#,##0.0000;&quot;－&quot;"/>
    <numFmt numFmtId="190" formatCode="#,##0.0000;\-#,##0.0000;&quot;&quot;"/>
    <numFmt numFmtId="191" formatCode="##,###,##0"/>
    <numFmt numFmtId="192" formatCode="#,###,###,##0"/>
    <numFmt numFmtId="193" formatCode="##,###,##0.00"/>
    <numFmt numFmtId="194" formatCode="_-* #,##0_-;\-* #,##0_-;_-* &quot;-&quot;_-;_-@_-"/>
    <numFmt numFmtId="195" formatCode="###,###,###,##0.00"/>
    <numFmt numFmtId="196" formatCode="_-* #,##0.00_-;\-* #,##0.00_-;_-* &quot;-&quot;??_-;_-@_-"/>
    <numFmt numFmtId="197" formatCode="_(* #,##0_);_(* (#,##0);_(* &quot;-&quot;_);_(@_)"/>
    <numFmt numFmtId="198" formatCode="#,###,###,##0;\-#,###,###,##0;&quot;           －&quot;"/>
    <numFmt numFmtId="199" formatCode="##,###,##0.00;\-##,###,##0.00;&quot;           －&quot;"/>
    <numFmt numFmtId="200" formatCode="#,##0.00_);[Red]\(#,##0.00\)"/>
    <numFmt numFmtId="201" formatCode="#,##0;\-#,##0;&quot;－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  <font>
      <sz val="9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theme="1"/>
      <name val="Times New Roman"/>
      <family val="2"/>
    </font>
    <font>
      <sz val="7.5"/>
      <color theme="1"/>
      <name val="Times New Roman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1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1" applyFont="1" applyAlignment="1">
      <alignment horizontal="center" vertical="center" wrapText="1"/>
    </xf>
    <xf numFmtId="49" fontId="4" fillId="0" borderId="0" xfId="21" applyNumberFormat="1" applyFont="1" applyAlignment="1">
      <alignment wrapText="1"/>
    </xf>
    <xf numFmtId="0" fontId="4" fillId="0" borderId="2" xfId="21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/>
    </xf>
    <xf numFmtId="0" fontId="4" fillId="0" borderId="5" xfId="21" applyFont="1" applyBorder="1" applyAlignment="1">
      <alignment horizontal="center" vertical="center"/>
    </xf>
    <xf numFmtId="0" fontId="4" fillId="0" borderId="6" xfId="21" applyFont="1" applyBorder="1" applyAlignment="1">
      <alignment horizontal="center" vertical="center"/>
    </xf>
    <xf numFmtId="0" fontId="4" fillId="0" borderId="7" xfId="21" applyFont="1" applyBorder="1" applyAlignment="1">
      <alignment horizontal="center" vertical="center"/>
    </xf>
    <xf numFmtId="0" fontId="4" fillId="0" borderId="8" xfId="21" applyFont="1" applyBorder="1" applyAlignment="1">
      <alignment horizontal="left" vertical="center"/>
    </xf>
    <xf numFmtId="0" fontId="4" fillId="0" borderId="9" xfId="21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2" fillId="0" borderId="0" xfId="21" applyFont="1"/>
    <xf numFmtId="188" fontId="6" fillId="0" borderId="0" xfId="21" applyNumberFormat="1" applyFont="1"/>
    <xf numFmtId="0" fontId="4" fillId="0" borderId="0" xfId="21" applyFont="1" applyAlignment="1">
      <alignment horizontal="justify" wrapText="1"/>
    </xf>
    <xf numFmtId="0" fontId="4" fillId="0" borderId="10" xfId="21" applyFont="1" applyBorder="1" applyAlignment="1">
      <alignment horizontal="justify" wrapText="1"/>
    </xf>
    <xf numFmtId="0" fontId="4" fillId="0" borderId="0" xfId="21" applyFont="1" applyAlignment="1">
      <alignment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wrapText="1"/>
    </xf>
    <xf numFmtId="189" fontId="4" fillId="0" borderId="13" xfId="21" applyNumberFormat="1" applyFont="1" applyBorder="1" applyAlignment="1">
      <alignment horizontal="center" vertical="center"/>
    </xf>
    <xf numFmtId="189" fontId="4" fillId="0" borderId="14" xfId="21" applyNumberFormat="1" applyFont="1" applyBorder="1" applyAlignment="1">
      <alignment horizontal="center" vertical="center"/>
    </xf>
    <xf numFmtId="0" fontId="4" fillId="0" borderId="8" xfId="21" applyFont="1" applyBorder="1" applyAlignment="1">
      <alignment horizontal="left" vertical="center" wrapText="1"/>
    </xf>
    <xf numFmtId="190" fontId="4" fillId="0" borderId="15" xfId="21" applyNumberFormat="1" applyFont="1" applyBorder="1" applyAlignment="1">
      <alignment horizontal="left" vertical="center"/>
    </xf>
    <xf numFmtId="191" fontId="6" fillId="0" borderId="0" xfId="21" applyNumberFormat="1" applyFont="1"/>
    <xf numFmtId="0" fontId="7" fillId="0" borderId="16" xfId="21" applyFont="1" applyBorder="1" applyAlignment="1">
      <alignment horizontal="justify" wrapText="1"/>
    </xf>
    <xf numFmtId="49" fontId="4" fillId="0" borderId="3" xfId="21" applyNumberFormat="1" applyFont="1" applyBorder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192" fontId="6" fillId="0" borderId="6" xfId="21" applyNumberFormat="1" applyFont="1" applyBorder="1" applyAlignment="1">
      <alignment horizontal="right" vertical="center"/>
    </xf>
    <xf numFmtId="192" fontId="6" fillId="0" borderId="18" xfId="21" applyNumberFormat="1" applyFont="1" applyBorder="1" applyAlignment="1">
      <alignment horizontal="right" vertical="center"/>
    </xf>
    <xf numFmtId="193" fontId="6" fillId="0" borderId="18" xfId="21" applyNumberFormat="1" applyFont="1" applyBorder="1" applyAlignment="1">
      <alignment horizontal="right" vertical="center"/>
    </xf>
    <xf numFmtId="192" fontId="6" fillId="0" borderId="7" xfId="21" applyNumberFormat="1" applyFont="1" applyBorder="1" applyAlignment="1">
      <alignment horizontal="right" vertical="center"/>
    </xf>
    <xf numFmtId="193" fontId="6" fillId="0" borderId="7" xfId="21" applyNumberFormat="1" applyFont="1" applyBorder="1" applyAlignment="1">
      <alignment horizontal="right" vertical="center"/>
    </xf>
    <xf numFmtId="194" fontId="8" fillId="0" borderId="8" xfId="21" applyNumberFormat="1" applyFont="1" applyBorder="1" applyAlignment="1">
      <alignment horizontal="right" vertical="center"/>
    </xf>
    <xf numFmtId="194" fontId="8" fillId="0" borderId="0" xfId="22" applyNumberFormat="1" applyFont="1" applyAlignment="1">
      <alignment horizontal="right" vertical="center"/>
    </xf>
    <xf numFmtId="0" fontId="4" fillId="0" borderId="16" xfId="21" applyFont="1" applyBorder="1" applyAlignment="1">
      <alignment horizontal="justify" wrapText="1"/>
    </xf>
    <xf numFmtId="0" fontId="4" fillId="0" borderId="3" xfId="21" applyFont="1" applyBorder="1" applyAlignment="1">
      <alignment horizontal="center" wrapText="1"/>
    </xf>
    <xf numFmtId="0" fontId="4" fillId="0" borderId="19" xfId="21" applyFont="1" applyBorder="1" applyAlignment="1">
      <alignment horizontal="center" vertical="center" wrapText="1"/>
    </xf>
    <xf numFmtId="192" fontId="6" fillId="0" borderId="20" xfId="21" applyNumberFormat="1" applyFont="1" applyBorder="1" applyAlignment="1">
      <alignment horizontal="right" vertical="center"/>
    </xf>
    <xf numFmtId="192" fontId="6" fillId="0" borderId="1" xfId="21" applyNumberFormat="1" applyFont="1" applyBorder="1" applyAlignment="1">
      <alignment horizontal="right" vertical="center"/>
    </xf>
    <xf numFmtId="193" fontId="6" fillId="0" borderId="1" xfId="21" applyNumberFormat="1" applyFont="1" applyBorder="1" applyAlignment="1">
      <alignment horizontal="right" vertical="center"/>
    </xf>
    <xf numFmtId="192" fontId="6" fillId="0" borderId="21" xfId="21" applyNumberFormat="1" applyFont="1" applyBorder="1" applyAlignment="1">
      <alignment horizontal="right" vertical="center"/>
    </xf>
    <xf numFmtId="193" fontId="6" fillId="0" borderId="21" xfId="21" applyNumberFormat="1" applyFont="1" applyBorder="1" applyAlignment="1">
      <alignment horizontal="right" vertical="center"/>
    </xf>
    <xf numFmtId="49" fontId="2" fillId="0" borderId="0" xfId="21" applyNumberFormat="1" applyFont="1"/>
    <xf numFmtId="0" fontId="4" fillId="0" borderId="22" xfId="21" applyFont="1" applyBorder="1" applyAlignment="1">
      <alignment horizontal="center" vertical="center" wrapText="1"/>
    </xf>
    <xf numFmtId="0" fontId="9" fillId="0" borderId="0" xfId="21" applyFont="1" applyAlignment="1">
      <alignment horizontal="left" vertical="center" wrapText="1"/>
    </xf>
    <xf numFmtId="0" fontId="4" fillId="0" borderId="0" xfId="21" applyFont="1" applyAlignment="1">
      <alignment vertical="center"/>
    </xf>
    <xf numFmtId="195" fontId="6" fillId="0" borderId="0" xfId="21" applyNumberFormat="1" applyFont="1"/>
    <xf numFmtId="0" fontId="7" fillId="0" borderId="0" xfId="21" applyFont="1" applyAlignment="1">
      <alignment vertical="center"/>
    </xf>
    <xf numFmtId="0" fontId="4" fillId="0" borderId="0" xfId="21" applyFont="1" applyAlignment="1">
      <alignment horizontal="center" vertical="center" wrapText="1"/>
    </xf>
    <xf numFmtId="0" fontId="4" fillId="0" borderId="16" xfId="21" applyFont="1" applyBorder="1" applyAlignment="1">
      <alignment horizontal="center" vertical="center" wrapText="1"/>
    </xf>
    <xf numFmtId="193" fontId="6" fillId="0" borderId="20" xfId="21" applyNumberFormat="1" applyFont="1" applyBorder="1" applyAlignment="1">
      <alignment horizontal="right" vertical="center"/>
    </xf>
    <xf numFmtId="193" fontId="6" fillId="0" borderId="23" xfId="21" applyNumberFormat="1" applyFont="1" applyBorder="1" applyAlignment="1">
      <alignment horizontal="right" vertical="center"/>
    </xf>
    <xf numFmtId="196" fontId="8" fillId="0" borderId="8" xfId="21" applyNumberFormat="1" applyFont="1" applyBorder="1" applyAlignment="1">
      <alignment horizontal="right" vertical="center"/>
    </xf>
    <xf numFmtId="0" fontId="9" fillId="0" borderId="0" xfId="21" applyFont="1" applyAlignment="1">
      <alignment horizontal="right" vertical="center"/>
    </xf>
    <xf numFmtId="0" fontId="4" fillId="0" borderId="8" xfId="21" applyFont="1" applyBorder="1" applyAlignment="1">
      <alignment vertical="center"/>
    </xf>
    <xf numFmtId="0" fontId="4" fillId="0" borderId="8" xfId="21" applyFont="1" applyBorder="1" applyAlignment="1">
      <alignment vertical="center" wrapText="1"/>
    </xf>
    <xf numFmtId="0" fontId="4" fillId="0" borderId="24" xfId="21" applyFont="1" applyBorder="1" applyAlignment="1">
      <alignment horizontal="center" vertical="center" wrapText="1"/>
    </xf>
    <xf numFmtId="0" fontId="4" fillId="0" borderId="25" xfId="21" applyFont="1" applyBorder="1" applyAlignment="1">
      <alignment horizontal="center" vertical="center" wrapText="1"/>
    </xf>
    <xf numFmtId="197" fontId="10" fillId="0" borderId="20" xfId="21" applyNumberFormat="1" applyFont="1" applyBorder="1" applyAlignment="1">
      <alignment horizontal="right" vertical="center"/>
    </xf>
    <xf numFmtId="197" fontId="6" fillId="0" borderId="20" xfId="21" applyNumberFormat="1" applyFont="1" applyBorder="1" applyAlignment="1">
      <alignment horizontal="right" vertical="center"/>
    </xf>
    <xf numFmtId="0" fontId="4" fillId="0" borderId="26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27" xfId="21" applyFont="1" applyBorder="1" applyAlignment="1">
      <alignment horizontal="center" vertical="center" wrapText="1"/>
    </xf>
    <xf numFmtId="0" fontId="4" fillId="0" borderId="28" xfId="21" applyFont="1" applyBorder="1" applyAlignment="1">
      <alignment horizontal="center" vertical="center" wrapText="1"/>
    </xf>
    <xf numFmtId="198" fontId="6" fillId="0" borderId="29" xfId="21" applyNumberFormat="1" applyFont="1" applyBorder="1" applyAlignment="1">
      <alignment horizontal="right" vertical="center"/>
    </xf>
    <xf numFmtId="198" fontId="6" fillId="0" borderId="30" xfId="21" applyNumberFormat="1" applyFont="1" applyBorder="1" applyAlignment="1">
      <alignment horizontal="right" vertical="center"/>
    </xf>
    <xf numFmtId="199" fontId="6" fillId="0" borderId="29" xfId="21" applyNumberFormat="1" applyFont="1" applyBorder="1" applyAlignment="1">
      <alignment horizontal="right" vertical="center"/>
    </xf>
    <xf numFmtId="0" fontId="4" fillId="0" borderId="31" xfId="21" applyFont="1" applyBorder="1" applyAlignment="1">
      <alignment horizontal="center" vertical="center" wrapText="1"/>
    </xf>
    <xf numFmtId="193" fontId="6" fillId="0" borderId="6" xfId="21" applyNumberFormat="1" applyFont="1" applyBorder="1" applyAlignment="1">
      <alignment horizontal="right" vertical="center"/>
    </xf>
    <xf numFmtId="198" fontId="6" fillId="0" borderId="6" xfId="21" applyNumberFormat="1" applyFont="1" applyBorder="1" applyAlignment="1">
      <alignment horizontal="right" vertical="center"/>
    </xf>
    <xf numFmtId="199" fontId="6" fillId="0" borderId="6" xfId="21" applyNumberFormat="1" applyFont="1" applyBorder="1" applyAlignment="1">
      <alignment horizontal="right" vertical="center"/>
    </xf>
    <xf numFmtId="198" fontId="6" fillId="0" borderId="18" xfId="21" applyNumberFormat="1" applyFont="1" applyBorder="1" applyAlignment="1">
      <alignment horizontal="right" vertical="center"/>
    </xf>
    <xf numFmtId="198" fontId="6" fillId="0" borderId="32" xfId="21" applyNumberFormat="1" applyFont="1" applyBorder="1" applyAlignment="1">
      <alignment horizontal="right" vertical="center"/>
    </xf>
    <xf numFmtId="199" fontId="6" fillId="0" borderId="5" xfId="21" applyNumberFormat="1" applyFont="1" applyBorder="1" applyAlignment="1">
      <alignment horizontal="right" vertical="center"/>
    </xf>
    <xf numFmtId="198" fontId="6" fillId="0" borderId="1" xfId="21" applyNumberFormat="1" applyFont="1" applyBorder="1" applyAlignment="1">
      <alignment horizontal="right" vertical="center"/>
    </xf>
    <xf numFmtId="199" fontId="6" fillId="0" borderId="1" xfId="21" applyNumberFormat="1" applyFont="1" applyBorder="1" applyAlignment="1">
      <alignment horizontal="right" vertical="center"/>
    </xf>
    <xf numFmtId="0" fontId="9" fillId="0" borderId="0" xfId="21" applyFont="1" applyAlignment="1">
      <alignment vertical="center"/>
    </xf>
    <xf numFmtId="0" fontId="4" fillId="0" borderId="0" xfId="21" applyFont="1" applyAlignment="1">
      <alignment horizontal="right"/>
    </xf>
    <xf numFmtId="0" fontId="4" fillId="0" borderId="33" xfId="21" applyFont="1" applyBorder="1" applyAlignment="1">
      <alignment horizontal="center" vertical="center" wrapText="1"/>
    </xf>
    <xf numFmtId="192" fontId="6" fillId="0" borderId="10" xfId="21" applyNumberFormat="1" applyFont="1" applyBorder="1" applyAlignment="1">
      <alignment horizontal="right" vertical="center"/>
    </xf>
    <xf numFmtId="192" fontId="6" fillId="0" borderId="34" xfId="21" applyNumberFormat="1" applyFont="1" applyBorder="1" applyAlignment="1">
      <alignment horizontal="right" vertical="center"/>
    </xf>
    <xf numFmtId="193" fontId="6" fillId="0" borderId="34" xfId="21" applyNumberFormat="1" applyFont="1" applyBorder="1" applyAlignment="1">
      <alignment horizontal="right" vertical="center"/>
    </xf>
    <xf numFmtId="198" fontId="6" fillId="0" borderId="34" xfId="21" applyNumberFormat="1" applyFont="1" applyBorder="1" applyAlignment="1">
      <alignment horizontal="right" vertical="center"/>
    </xf>
    <xf numFmtId="199" fontId="6" fillId="0" borderId="34" xfId="21" applyNumberFormat="1" applyFont="1" applyBorder="1" applyAlignment="1">
      <alignment horizontal="right" vertical="center"/>
    </xf>
    <xf numFmtId="0" fontId="9" fillId="0" borderId="0" xfId="21" applyFont="1" applyAlignment="1">
      <alignment horizontal="right" vertical="center" wrapText="1"/>
    </xf>
    <xf numFmtId="0" fontId="2" fillId="0" borderId="0" xfId="21" applyFont="1" applyAlignment="1">
      <alignment horizontal="center" vertical="center"/>
    </xf>
    <xf numFmtId="0" fontId="10" fillId="0" borderId="0" xfId="21" applyFont="1" applyAlignment="1">
      <alignment horizontal="center" vertical="center"/>
    </xf>
    <xf numFmtId="0" fontId="10" fillId="0" borderId="0" xfId="21" applyFont="1" applyAlignment="1">
      <alignment vertical="center"/>
    </xf>
    <xf numFmtId="0" fontId="10" fillId="0" borderId="0" xfId="21" applyFont="1"/>
    <xf numFmtId="0" fontId="11" fillId="0" borderId="0" xfId="21" applyFont="1"/>
    <xf numFmtId="0" fontId="4" fillId="0" borderId="0" xfId="21" applyFont="1"/>
    <xf numFmtId="49" fontId="4" fillId="0" borderId="0" xfId="21" applyNumberFormat="1" applyFont="1"/>
    <xf numFmtId="194" fontId="8" fillId="0" borderId="8" xfId="21" applyNumberFormat="1" applyFont="1" applyBorder="1" applyAlignment="1">
      <alignment horizontal="right" vertical="center" wrapText="1"/>
    </xf>
    <xf numFmtId="198" fontId="6" fillId="0" borderId="20" xfId="21" applyNumberFormat="1" applyFont="1" applyBorder="1" applyAlignment="1">
      <alignment horizontal="right" vertical="center"/>
    </xf>
    <xf numFmtId="199" fontId="6" fillId="0" borderId="20" xfId="21" applyNumberFormat="1" applyFont="1" applyBorder="1" applyAlignment="1">
      <alignment horizontal="right" vertical="center"/>
    </xf>
    <xf numFmtId="199" fontId="6" fillId="0" borderId="30" xfId="21" applyNumberFormat="1" applyFont="1" applyBorder="1" applyAlignment="1">
      <alignment horizontal="right" vertical="center"/>
    </xf>
    <xf numFmtId="0" fontId="7" fillId="0" borderId="0" xfId="21" applyFont="1"/>
    <xf numFmtId="0" fontId="11" fillId="0" borderId="0" xfId="2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0" fillId="0" borderId="0" xfId="22" applyFont="1" applyAlignment="1">
      <alignment horizontal="left" vertical="center"/>
    </xf>
    <xf numFmtId="0" fontId="3" fillId="0" borderId="0" xfId="21" applyFont="1"/>
    <xf numFmtId="0" fontId="4" fillId="0" borderId="0" xfId="21" applyFont="1" applyAlignment="1">
      <alignment horizontal="left" vertical="center"/>
    </xf>
    <xf numFmtId="3" fontId="6" fillId="0" borderId="6" xfId="21" applyNumberFormat="1" applyFont="1" applyBorder="1" applyAlignment="1">
      <alignment horizontal="right" vertical="center"/>
    </xf>
    <xf numFmtId="3" fontId="6" fillId="0" borderId="18" xfId="21" applyNumberFormat="1" applyFont="1" applyBorder="1" applyAlignment="1">
      <alignment horizontal="right" vertical="center"/>
    </xf>
    <xf numFmtId="4" fontId="6" fillId="0" borderId="18" xfId="21" applyNumberFormat="1" applyFont="1" applyBorder="1" applyAlignment="1">
      <alignment horizontal="right" vertical="center"/>
    </xf>
    <xf numFmtId="189" fontId="6" fillId="0" borderId="18" xfId="21" applyNumberFormat="1" applyFont="1" applyBorder="1" applyAlignment="1">
      <alignment horizontal="right" vertical="center"/>
    </xf>
    <xf numFmtId="189" fontId="12" fillId="0" borderId="18" xfId="21" applyNumberFormat="1" applyFont="1" applyBorder="1" applyAlignment="1">
      <alignment horizontal="right" vertical="center"/>
    </xf>
    <xf numFmtId="189" fontId="12" fillId="0" borderId="7" xfId="21" applyNumberFormat="1" applyFont="1" applyBorder="1" applyAlignment="1">
      <alignment horizontal="right" vertical="center"/>
    </xf>
    <xf numFmtId="3" fontId="6" fillId="0" borderId="20" xfId="21" applyNumberFormat="1" applyFont="1" applyBorder="1" applyAlignment="1">
      <alignment horizontal="right" vertical="center"/>
    </xf>
    <xf numFmtId="3" fontId="6" fillId="0" borderId="1" xfId="21" applyNumberFormat="1" applyFont="1" applyBorder="1" applyAlignment="1">
      <alignment horizontal="right" vertical="center"/>
    </xf>
    <xf numFmtId="4" fontId="6" fillId="0" borderId="1" xfId="21" applyNumberFormat="1" applyFont="1" applyBorder="1" applyAlignment="1">
      <alignment horizontal="right" vertical="center"/>
    </xf>
    <xf numFmtId="200" fontId="6" fillId="0" borderId="1" xfId="21" applyNumberFormat="1" applyFont="1" applyBorder="1" applyAlignment="1">
      <alignment horizontal="right" vertical="center"/>
    </xf>
    <xf numFmtId="200" fontId="12" fillId="0" borderId="1" xfId="21" applyNumberFormat="1" applyFont="1" applyBorder="1" applyAlignment="1">
      <alignment horizontal="right" vertical="center"/>
    </xf>
    <xf numFmtId="200" fontId="12" fillId="0" borderId="21" xfId="21" applyNumberFormat="1" applyFont="1" applyBorder="1" applyAlignment="1">
      <alignment horizontal="right" vertical="center"/>
    </xf>
    <xf numFmtId="189" fontId="6" fillId="0" borderId="1" xfId="21" applyNumberFormat="1" applyFont="1" applyBorder="1" applyAlignment="1">
      <alignment horizontal="right" vertical="center"/>
    </xf>
    <xf numFmtId="189" fontId="12" fillId="0" borderId="1" xfId="21" applyNumberFormat="1" applyFont="1" applyBorder="1" applyAlignment="1">
      <alignment horizontal="right" vertical="center"/>
    </xf>
    <xf numFmtId="189" fontId="12" fillId="0" borderId="21" xfId="21" applyNumberFormat="1" applyFont="1" applyBorder="1" applyAlignment="1">
      <alignment horizontal="right" vertical="center"/>
    </xf>
    <xf numFmtId="4" fontId="6" fillId="0" borderId="20" xfId="21" applyNumberFormat="1" applyFont="1" applyBorder="1" applyAlignment="1">
      <alignment horizontal="right" vertical="center"/>
    </xf>
    <xf numFmtId="201" fontId="6" fillId="0" borderId="20" xfId="21" applyNumberFormat="1" applyFont="1" applyBorder="1" applyAlignment="1">
      <alignment horizontal="right" vertical="center"/>
    </xf>
    <xf numFmtId="201" fontId="12" fillId="0" borderId="20" xfId="21" applyNumberFormat="1" applyFont="1" applyBorder="1" applyAlignment="1">
      <alignment horizontal="right" vertical="center"/>
    </xf>
    <xf numFmtId="201" fontId="12" fillId="0" borderId="1" xfId="21" applyNumberFormat="1" applyFont="1" applyBorder="1" applyAlignment="1">
      <alignment horizontal="right" vertical="center"/>
    </xf>
    <xf numFmtId="201" fontId="12" fillId="0" borderId="23" xfId="21" applyNumberFormat="1" applyFont="1" applyBorder="1" applyAlignment="1">
      <alignment horizontal="right" vertical="center"/>
    </xf>
    <xf numFmtId="200" fontId="6" fillId="0" borderId="20" xfId="21" applyNumberFormat="1" applyFont="1" applyBorder="1" applyAlignment="1">
      <alignment horizontal="right" vertical="center"/>
    </xf>
    <xf numFmtId="200" fontId="12" fillId="0" borderId="20" xfId="21" applyNumberFormat="1" applyFont="1" applyBorder="1" applyAlignment="1">
      <alignment horizontal="right" vertical="center"/>
    </xf>
    <xf numFmtId="200" fontId="12" fillId="0" borderId="23" xfId="21" applyNumberFormat="1" applyFont="1" applyBorder="1" applyAlignment="1">
      <alignment horizontal="right" vertical="center"/>
    </xf>
    <xf numFmtId="200" fontId="6" fillId="0" borderId="29" xfId="21" applyNumberFormat="1" applyFont="1" applyBorder="1" applyAlignment="1">
      <alignment horizontal="right" vertical="center"/>
    </xf>
    <xf numFmtId="200" fontId="12" fillId="0" borderId="29" xfId="21" applyNumberFormat="1" applyFont="1" applyBorder="1" applyAlignment="1">
      <alignment horizontal="right" vertical="center"/>
    </xf>
    <xf numFmtId="200" fontId="12" fillId="0" borderId="30" xfId="21" applyNumberFormat="1" applyFont="1" applyBorder="1" applyAlignment="1">
      <alignment horizontal="right" vertical="center"/>
    </xf>
    <xf numFmtId="200" fontId="6" fillId="0" borderId="6" xfId="21" applyNumberFormat="1" applyFont="1" applyBorder="1" applyAlignment="1">
      <alignment horizontal="right" vertical="center"/>
    </xf>
    <xf numFmtId="200" fontId="12" fillId="0" borderId="6" xfId="21" applyNumberFormat="1" applyFont="1" applyBorder="1" applyAlignment="1">
      <alignment horizontal="right" vertical="center"/>
    </xf>
    <xf numFmtId="200" fontId="12" fillId="0" borderId="18" xfId="21" applyNumberFormat="1" applyFont="1" applyBorder="1" applyAlignment="1">
      <alignment horizontal="right" vertical="center"/>
    </xf>
    <xf numFmtId="200" fontId="12" fillId="0" borderId="32" xfId="21" applyNumberFormat="1" applyFont="1" applyBorder="1" applyAlignment="1">
      <alignment horizontal="right" vertical="center"/>
    </xf>
    <xf numFmtId="200" fontId="12" fillId="0" borderId="5" xfId="21" applyNumberFormat="1" applyFont="1" applyBorder="1" applyAlignment="1">
      <alignment horizontal="right" vertical="center"/>
    </xf>
    <xf numFmtId="190" fontId="4" fillId="0" borderId="0" xfId="21" applyNumberFormat="1" applyFont="1" applyAlignment="1">
      <alignment horizontal="left" vertical="center"/>
    </xf>
    <xf numFmtId="201" fontId="6" fillId="0" borderId="1" xfId="21" applyNumberFormat="1" applyFont="1" applyBorder="1" applyAlignment="1">
      <alignment horizontal="right" vertical="center"/>
    </xf>
    <xf numFmtId="201" fontId="12" fillId="0" borderId="21" xfId="21" applyNumberFormat="1" applyFont="1" applyBorder="1" applyAlignment="1">
      <alignment horizontal="right" vertical="center"/>
    </xf>
    <xf numFmtId="200" fontId="6" fillId="0" borderId="34" xfId="21" applyNumberFormat="1" applyFont="1" applyBorder="1" applyAlignment="1">
      <alignment horizontal="right" vertical="center"/>
    </xf>
    <xf numFmtId="200" fontId="12" fillId="0" borderId="34" xfId="21" applyNumberFormat="1" applyFont="1" applyBorder="1" applyAlignment="1">
      <alignment horizontal="right" vertical="center"/>
    </xf>
    <xf numFmtId="200" fontId="12" fillId="0" borderId="35" xfId="21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85" zoomScaleNormal="85" workbookViewId="0" topLeftCell="A1">
      <selection activeCell="L27" sqref="L27"/>
    </sheetView>
  </sheetViews>
  <sheetFormatPr defaultColWidth="9.28125" defaultRowHeight="15"/>
  <cols>
    <col min="1" max="1" width="22.28125" style="94" customWidth="1"/>
    <col min="2" max="2" width="16.8515625" style="94" customWidth="1"/>
    <col min="3" max="3" width="13.421875" style="94" customWidth="1"/>
    <col min="4" max="4" width="16.57421875" style="94" customWidth="1"/>
    <col min="5" max="6" width="12.7109375" style="94" customWidth="1"/>
    <col min="7" max="7" width="16.28125" style="94" customWidth="1"/>
    <col min="8" max="17" width="12.7109375" style="94" customWidth="1"/>
    <col min="18" max="16384" width="9.28125" style="94" customWidth="1"/>
  </cols>
  <sheetData>
    <row r="1" s="17" customFormat="1" ht="15" hidden="1">
      <c r="E1" s="48"/>
    </row>
    <row r="2" s="17" customFormat="1" ht="15" hidden="1">
      <c r="E2" s="48"/>
    </row>
    <row r="3" spans="3:6" s="17" customFormat="1" ht="15" hidden="1">
      <c r="C3" s="28"/>
      <c r="E3" s="28"/>
      <c r="F3" s="52"/>
    </row>
    <row r="4" spans="3:6" s="17" customFormat="1" ht="15" hidden="1">
      <c r="C4" s="28"/>
      <c r="E4" s="28"/>
      <c r="F4" s="52"/>
    </row>
    <row r="5" spans="2:5" s="17" customFormat="1" ht="15" hidden="1">
      <c r="B5" s="18"/>
      <c r="D5" s="18"/>
      <c r="E5" s="48"/>
    </row>
    <row r="6" s="17" customFormat="1" ht="28.5" customHeight="1" hidden="1">
      <c r="E6" s="48"/>
    </row>
    <row r="7" spans="1:17" ht="18" customHeight="1">
      <c r="A7" s="4" t="s">
        <v>0</v>
      </c>
      <c r="B7" s="19"/>
      <c r="C7" s="19"/>
      <c r="D7" s="19"/>
      <c r="E7" s="19"/>
      <c r="F7" s="19"/>
      <c r="G7" s="54"/>
      <c r="H7" s="54"/>
      <c r="I7" s="54"/>
      <c r="J7" s="54"/>
      <c r="K7" s="54"/>
      <c r="L7" s="54"/>
      <c r="M7" s="54"/>
      <c r="N7" s="54"/>
      <c r="O7" s="4" t="s">
        <v>47</v>
      </c>
      <c r="P7" s="4" t="s">
        <v>50</v>
      </c>
      <c r="Q7" s="4"/>
    </row>
    <row r="8" spans="1:17" ht="18" customHeight="1">
      <c r="A8" s="4" t="s">
        <v>1</v>
      </c>
      <c r="B8" s="20" t="s">
        <v>20</v>
      </c>
      <c r="C8" s="29"/>
      <c r="D8" s="40"/>
      <c r="E8" s="40"/>
      <c r="F8" s="40"/>
      <c r="G8" s="55"/>
      <c r="H8" s="55"/>
      <c r="I8" s="55"/>
      <c r="J8" s="55"/>
      <c r="K8" s="55"/>
      <c r="L8" s="55"/>
      <c r="M8" s="55"/>
      <c r="N8" s="67"/>
      <c r="O8" s="4" t="s">
        <v>48</v>
      </c>
      <c r="P8" s="4" t="s">
        <v>51</v>
      </c>
      <c r="Q8" s="4"/>
    </row>
    <row r="9" spans="1:17" ht="36" customHeight="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4" customHeight="1">
      <c r="A10" s="6"/>
      <c r="B10" s="21"/>
      <c r="C10" s="30" t="s">
        <v>24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21"/>
      <c r="P10" s="21"/>
      <c r="Q10" s="83" t="s">
        <v>53</v>
      </c>
    </row>
    <row r="11" spans="1:17" s="91" customFormat="1" ht="21.95" customHeight="1">
      <c r="A11" s="7" t="s">
        <v>3</v>
      </c>
      <c r="B11" s="22"/>
      <c r="C11" s="31" t="s">
        <v>25</v>
      </c>
      <c r="D11" s="42" t="s">
        <v>26</v>
      </c>
      <c r="E11" s="7"/>
      <c r="F11" s="7"/>
      <c r="G11" s="7"/>
      <c r="H11" s="7"/>
      <c r="I11" s="31"/>
      <c r="J11" s="62" t="s">
        <v>42</v>
      </c>
      <c r="K11" s="63"/>
      <c r="L11" s="63"/>
      <c r="M11" s="66"/>
      <c r="N11" s="68" t="s">
        <v>45</v>
      </c>
      <c r="O11" s="73" t="s">
        <v>49</v>
      </c>
      <c r="P11" s="63"/>
      <c r="Q11" s="63"/>
    </row>
    <row r="12" spans="1:17" s="91" customFormat="1" ht="51.95" customHeight="1">
      <c r="A12" s="8" t="s">
        <v>4</v>
      </c>
      <c r="B12" s="23"/>
      <c r="C12" s="32"/>
      <c r="D12" s="14" t="s">
        <v>27</v>
      </c>
      <c r="E12" s="49" t="s">
        <v>32</v>
      </c>
      <c r="F12" s="49" t="s">
        <v>33</v>
      </c>
      <c r="G12" s="49" t="s">
        <v>36</v>
      </c>
      <c r="H12" s="14" t="s">
        <v>37</v>
      </c>
      <c r="I12" s="49" t="s">
        <v>39</v>
      </c>
      <c r="J12" s="49" t="s">
        <v>27</v>
      </c>
      <c r="K12" s="49" t="s">
        <v>43</v>
      </c>
      <c r="L12" s="49" t="s">
        <v>44</v>
      </c>
      <c r="M12" s="49" t="s">
        <v>37</v>
      </c>
      <c r="N12" s="69"/>
      <c r="O12" s="14" t="s">
        <v>25</v>
      </c>
      <c r="P12" s="49" t="s">
        <v>52</v>
      </c>
      <c r="Q12" s="84" t="s">
        <v>54</v>
      </c>
    </row>
    <row r="13" spans="1:17" s="92" customFormat="1" ht="17.25" customHeight="1">
      <c r="A13" s="9" t="s">
        <v>5</v>
      </c>
      <c r="B13" s="24" t="s">
        <v>21</v>
      </c>
      <c r="C13" s="33">
        <f>SUM(D13,J13,N13)</f>
        <v>1875</v>
      </c>
      <c r="D13" s="43">
        <f>SUM(E13:I13)</f>
        <v>1049</v>
      </c>
      <c r="E13" s="43">
        <f>SUM(E16,E22,E28,E37,'1112-03-06(102)'!E19,'1112-03-06(102)'!E28,'1112-03-06(102)'!E37,'1112-03-06(103)'!E13)</f>
        <v>135</v>
      </c>
      <c r="F13" s="43">
        <f>SUM(F16,F22,F28,F37,'1112-03-06(102)'!F19,'1112-03-06(102)'!F28,'1112-03-06(102)'!F37,'1112-03-06(103)'!F13)</f>
        <v>59</v>
      </c>
      <c r="G13" s="43">
        <f>SUM(G16,G22,G28,G37,'1112-03-06(102)'!G19,'1112-03-06(102)'!G28,'1112-03-06(102)'!G37,'1112-03-06(103)'!G13)</f>
        <v>608</v>
      </c>
      <c r="H13" s="43">
        <f>SUM(H16,H22,H28,H37,'1112-03-06(102)'!H19,'1112-03-06(102)'!H28,'1112-03-06(102)'!H37,'1112-03-06(103)'!H13)</f>
        <v>123</v>
      </c>
      <c r="I13" s="43">
        <f>SUM(I16,I22,I28,I37,'1112-03-06(102)'!I19,'1112-03-06(102)'!I28,'1112-03-06(102)'!I37,'1112-03-06(103)'!I13)</f>
        <v>124</v>
      </c>
      <c r="J13" s="43">
        <f>SUM(K13:M13)</f>
        <v>826</v>
      </c>
      <c r="K13" s="43">
        <f>SUM(K16,K22,K28,K37,'1112-03-06(102)'!K19,'1112-03-06(102)'!K28,'1112-03-06(102)'!K37,'1112-03-06(103)'!K13)</f>
        <v>696</v>
      </c>
      <c r="L13" s="43">
        <f>SUM(L16,L22,L28,L37,'1112-03-06(102)'!L19,'1112-03-06(102)'!L28,'1112-03-06(102)'!L37,'1112-03-06(103)'!L13)</f>
        <v>42</v>
      </c>
      <c r="M13" s="43">
        <f>SUM(M16,M22,M28,M37,'1112-03-06(102)'!M19,'1112-03-06(102)'!M28,'1112-03-06(102)'!M37,'1112-03-06(103)'!M13)</f>
        <v>88</v>
      </c>
      <c r="N13" s="70">
        <f>SUM(N16,N22,N28,N37,'1112-03-06(102)'!N19,'1112-03-06(102)'!N28,'1112-03-06(102)'!N37,'1112-03-06(103)'!N13)</f>
        <v>0</v>
      </c>
      <c r="O13" s="33">
        <f>SUM(P13:Q13)</f>
        <v>3467</v>
      </c>
      <c r="P13" s="43">
        <f>SUM(P16,P22,P28,P37,'1112-03-06(102)'!P19,'1112-03-06(102)'!P28,'1112-03-06(102)'!P37,'1112-03-06(103)'!P13)</f>
        <v>2942</v>
      </c>
      <c r="Q13" s="85">
        <f>SUM(Q16,Q22,Q28,Q37,'1112-03-06(102)'!Q19,'1112-03-06(102)'!Q28,'1112-03-06(102)'!Q37,'1112-03-06(103)'!Q13)</f>
        <v>525</v>
      </c>
    </row>
    <row r="14" spans="1:17" ht="17.25" customHeight="1">
      <c r="A14" s="10"/>
      <c r="B14" s="25" t="s">
        <v>22</v>
      </c>
      <c r="C14" s="34">
        <f>SUM(D14,J14,N14)</f>
        <v>3596</v>
      </c>
      <c r="D14" s="44">
        <f>SUM(E14:I14)</f>
        <v>2158</v>
      </c>
      <c r="E14" s="44">
        <f>SUM(E17,E23,E29,E38,'1112-03-06(102)'!E20,'1112-03-06(102)'!E29,'1112-03-06(102)'!E38,'1112-03-06(103)'!E14)</f>
        <v>336</v>
      </c>
      <c r="F14" s="44">
        <f>SUM(F17,F23,F29,F38,'1112-03-06(102)'!F20,'1112-03-06(102)'!F29,'1112-03-06(102)'!F38,'1112-03-06(103)'!F14)</f>
        <v>200</v>
      </c>
      <c r="G14" s="44">
        <f>SUM(G17,G23,G29,G38,'1112-03-06(102)'!G20,'1112-03-06(102)'!G29,'1112-03-06(102)'!G38,'1112-03-06(103)'!G14)</f>
        <v>925</v>
      </c>
      <c r="H14" s="44">
        <f>SUM(H17,H23,H29,H38,'1112-03-06(102)'!H20,'1112-03-06(102)'!H29,'1112-03-06(102)'!H38,'1112-03-06(103)'!H14)</f>
        <v>315</v>
      </c>
      <c r="I14" s="44">
        <f>SUM(I17,I23,I29,I38,'1112-03-06(102)'!I20,'1112-03-06(102)'!I29,'1112-03-06(102)'!I38,'1112-03-06(103)'!I14)</f>
        <v>382</v>
      </c>
      <c r="J14" s="44">
        <f>SUM(K14:M14)</f>
        <v>1438</v>
      </c>
      <c r="K14" s="44">
        <f>SUM(K17,K23,K29,K38,'1112-03-06(102)'!K20,'1112-03-06(102)'!K29,'1112-03-06(102)'!K38,'1112-03-06(103)'!K14)</f>
        <v>1281</v>
      </c>
      <c r="L14" s="44">
        <f>SUM(L17,L23,L29,L38,'1112-03-06(102)'!L20,'1112-03-06(102)'!L29,'1112-03-06(102)'!L38,'1112-03-06(103)'!L14)</f>
        <v>51</v>
      </c>
      <c r="M14" s="44">
        <f>SUM(M17,M23,M29,M38,'1112-03-06(102)'!M20,'1112-03-06(102)'!M29,'1112-03-06(102)'!M38,'1112-03-06(103)'!M14)</f>
        <v>106</v>
      </c>
      <c r="N14" s="71">
        <f>SUM(N17,N23,N29,N38,'1112-03-06(102)'!N20,'1112-03-06(102)'!N29,'1112-03-06(102)'!N38,'1112-03-06(103)'!N14)</f>
        <v>0</v>
      </c>
      <c r="O14" s="34">
        <f>SUM(P14:Q14)</f>
        <v>10672</v>
      </c>
      <c r="P14" s="44">
        <f>SUM(P17,P23,P29,P38,'1112-03-06(102)'!P20,'1112-03-06(102)'!P29,'1112-03-06(102)'!P38,'1112-03-06(103)'!P14)</f>
        <v>9650</v>
      </c>
      <c r="Q14" s="86">
        <f>SUM(Q17,Q23,Q29,Q38,'1112-03-06(102)'!Q20,'1112-03-06(102)'!Q29,'1112-03-06(102)'!Q38,'1112-03-06(103)'!Q14)</f>
        <v>1022</v>
      </c>
    </row>
    <row r="15" spans="1:17" ht="17.25" customHeight="1">
      <c r="A15" s="11"/>
      <c r="B15" s="25" t="s">
        <v>23</v>
      </c>
      <c r="C15" s="35">
        <f>SUM(D15,J15,N15)</f>
        <v>4105126.85</v>
      </c>
      <c r="D15" s="45">
        <f>SUM(E15:I15)</f>
        <v>2767553.46</v>
      </c>
      <c r="E15" s="45">
        <f>SUM(E18,E24,E30,E39,'1112-03-06(102)'!E21,'1112-03-06(102)'!E30,'1112-03-06(102)'!E39,'1112-03-06(103)'!E15)</f>
        <v>413057.03</v>
      </c>
      <c r="F15" s="45">
        <f>SUM(F18,F24,F30,F39,'1112-03-06(102)'!F21,'1112-03-06(102)'!F30,'1112-03-06(102)'!F39,'1112-03-06(103)'!F15)</f>
        <v>233664.29</v>
      </c>
      <c r="G15" s="56">
        <f>SUM(G18,G24,G30,G39,'1112-03-06(102)'!G21,'1112-03-06(102)'!G30,'1112-03-06(102)'!G39,'1112-03-06(103)'!G15)</f>
        <v>956803.53</v>
      </c>
      <c r="H15" s="56">
        <f>SUM(H18,H24,H30,H39,'1112-03-06(102)'!H21,'1112-03-06(102)'!H30,'1112-03-06(102)'!H39,'1112-03-06(103)'!H15)</f>
        <v>508516.53</v>
      </c>
      <c r="I15" s="56">
        <f>SUM(I18,I24,I30,I39,'1112-03-06(102)'!I21,'1112-03-06(102)'!I30,'1112-03-06(102)'!I39,'1112-03-06(103)'!I15)</f>
        <v>655512.08</v>
      </c>
      <c r="J15" s="56">
        <f>SUM(K15:M15)</f>
        <v>1337573.39</v>
      </c>
      <c r="K15" s="56">
        <f>SUM(K18,K24,K30,K39,'1112-03-06(102)'!K21,'1112-03-06(102)'!K30,'1112-03-06(102)'!K39,'1112-03-06(103)'!K15)</f>
        <v>1139746.24</v>
      </c>
      <c r="L15" s="56">
        <f>SUM(L18,L24,L30,L39,'1112-03-06(102)'!L21,'1112-03-06(102)'!L30,'1112-03-06(102)'!L39,'1112-03-06(103)'!L15)</f>
        <v>36665.85</v>
      </c>
      <c r="M15" s="56">
        <f>SUM(M18,M24,M30,M39,'1112-03-06(102)'!M21,'1112-03-06(102)'!M30,'1112-03-06(102)'!M39,'1112-03-06(103)'!M15)</f>
        <v>161161.3</v>
      </c>
      <c r="N15" s="72">
        <f>SUM(N18,N24,N30,N39,'1112-03-06(102)'!N21,'1112-03-06(102)'!N30,'1112-03-06(102)'!N39,'1112-03-06(103)'!N15)</f>
        <v>0</v>
      </c>
      <c r="O15" s="74">
        <f>SUM(P15:Q15)</f>
        <v>5240</v>
      </c>
      <c r="P15" s="45">
        <f>SUM(P18,P24,P30,P39,'1112-03-06(102)'!P21,'1112-03-06(102)'!P30,'1112-03-06(102)'!P39,'1112-03-06(103)'!P15)</f>
        <v>4137</v>
      </c>
      <c r="Q15" s="87">
        <f>SUM(Q18,Q24,Q30,Q39,'1112-03-06(102)'!Q21,'1112-03-06(102)'!Q30,'1112-03-06(102)'!Q39,'1112-03-06(103)'!Q15)</f>
        <v>1103</v>
      </c>
    </row>
    <row r="16" spans="1:17" ht="17.25" customHeight="1">
      <c r="A16" s="12" t="s">
        <v>6</v>
      </c>
      <c r="B16" s="24" t="s">
        <v>21</v>
      </c>
      <c r="C16" s="34">
        <f>SUM(D16,J16,N16)</f>
        <v>306</v>
      </c>
      <c r="D16" s="44">
        <f>SUM(E16:I16)</f>
        <v>104</v>
      </c>
      <c r="E16" s="44">
        <f>E19</f>
        <v>11</v>
      </c>
      <c r="F16" s="44">
        <f>F19</f>
        <v>4</v>
      </c>
      <c r="G16" s="43">
        <f>G19</f>
        <v>49</v>
      </c>
      <c r="H16" s="43">
        <f>H19</f>
        <v>13</v>
      </c>
      <c r="I16" s="43">
        <f>I19</f>
        <v>27</v>
      </c>
      <c r="J16" s="43">
        <f>J19</f>
        <v>202</v>
      </c>
      <c r="K16" s="43">
        <f>K19</f>
        <v>181</v>
      </c>
      <c r="L16" s="43">
        <f>L19</f>
        <v>2</v>
      </c>
      <c r="M16" s="43">
        <f>M19</f>
        <v>19</v>
      </c>
      <c r="N16" s="70">
        <f>N19</f>
        <v>0</v>
      </c>
      <c r="O16" s="33">
        <f>SUM(P16:Q16)</f>
        <v>756</v>
      </c>
      <c r="P16" s="44">
        <v>598</v>
      </c>
      <c r="Q16" s="86">
        <v>158</v>
      </c>
    </row>
    <row r="17" spans="1:17" ht="17.25" customHeight="1">
      <c r="A17" s="10"/>
      <c r="B17" s="25" t="s">
        <v>22</v>
      </c>
      <c r="C17" s="34">
        <f>SUM(D17,J17,N17)</f>
        <v>443</v>
      </c>
      <c r="D17" s="44">
        <f>SUM(E17:I17)</f>
        <v>228</v>
      </c>
      <c r="E17" s="44">
        <f>E20</f>
        <v>24</v>
      </c>
      <c r="F17" s="44">
        <f>F20</f>
        <v>13</v>
      </c>
      <c r="G17" s="43">
        <f>G20</f>
        <v>86</v>
      </c>
      <c r="H17" s="43">
        <f>H20</f>
        <v>28</v>
      </c>
      <c r="I17" s="43">
        <f>I20</f>
        <v>77</v>
      </c>
      <c r="J17" s="43">
        <f>J20</f>
        <v>215</v>
      </c>
      <c r="K17" s="43">
        <f>K20</f>
        <v>192</v>
      </c>
      <c r="L17" s="43">
        <f>L20</f>
        <v>2</v>
      </c>
      <c r="M17" s="43">
        <f>M20</f>
        <v>21</v>
      </c>
      <c r="N17" s="70">
        <f>N20</f>
        <v>0</v>
      </c>
      <c r="O17" s="33">
        <f>SUM(P17:Q17)</f>
        <v>2324</v>
      </c>
      <c r="P17" s="44">
        <v>2111</v>
      </c>
      <c r="Q17" s="86">
        <v>213</v>
      </c>
    </row>
    <row r="18" spans="1:17" ht="17.25" customHeight="1">
      <c r="A18" s="11"/>
      <c r="B18" s="25" t="s">
        <v>23</v>
      </c>
      <c r="C18" s="35">
        <f>SUM(D18,J18,N18)</f>
        <v>153929.47</v>
      </c>
      <c r="D18" s="45">
        <f>SUM(E18:I18)</f>
        <v>129655.6</v>
      </c>
      <c r="E18" s="45">
        <f>E21</f>
        <v>17118.12</v>
      </c>
      <c r="F18" s="45">
        <f>F21</f>
        <v>2811.85</v>
      </c>
      <c r="G18" s="56">
        <f>G21</f>
        <v>57945.77</v>
      </c>
      <c r="H18" s="56">
        <f>H21</f>
        <v>12930.89</v>
      </c>
      <c r="I18" s="56">
        <f>I21</f>
        <v>38848.97</v>
      </c>
      <c r="J18" s="56">
        <f>J21</f>
        <v>24273.87</v>
      </c>
      <c r="K18" s="56">
        <f>K21</f>
        <v>1489.06</v>
      </c>
      <c r="L18" s="56">
        <f>L21</f>
        <v>886.08</v>
      </c>
      <c r="M18" s="56">
        <f>M21</f>
        <v>21898.73</v>
      </c>
      <c r="N18" s="72">
        <f>N21</f>
        <v>0</v>
      </c>
      <c r="O18" s="74">
        <f>SUM(P18:Q18)</f>
        <v>1197</v>
      </c>
      <c r="P18" s="45">
        <v>909</v>
      </c>
      <c r="Q18" s="87">
        <v>288</v>
      </c>
    </row>
    <row r="19" spans="1:17" ht="17.25" customHeight="1">
      <c r="A19" s="12" t="s">
        <v>7</v>
      </c>
      <c r="B19" s="24" t="s">
        <v>21</v>
      </c>
      <c r="C19" s="34">
        <f>SUM(D19,J19,N19)</f>
        <v>306</v>
      </c>
      <c r="D19" s="44">
        <f>SUM(E19:I19)</f>
        <v>104</v>
      </c>
      <c r="E19" s="44">
        <v>11</v>
      </c>
      <c r="F19" s="44">
        <v>4</v>
      </c>
      <c r="G19" s="43">
        <v>49</v>
      </c>
      <c r="H19" s="43">
        <v>13</v>
      </c>
      <c r="I19" s="43">
        <v>27</v>
      </c>
      <c r="J19" s="43">
        <f>SUM(K19:M19)</f>
        <v>202</v>
      </c>
      <c r="K19" s="43">
        <v>181</v>
      </c>
      <c r="L19" s="43">
        <v>2</v>
      </c>
      <c r="M19" s="43">
        <v>19</v>
      </c>
      <c r="N19" s="70">
        <v>0</v>
      </c>
      <c r="O19" s="75">
        <f>SUM(P19:Q19)</f>
        <v>0</v>
      </c>
      <c r="P19" s="80">
        <v>0</v>
      </c>
      <c r="Q19" s="88">
        <v>0</v>
      </c>
    </row>
    <row r="20" spans="1:17" ht="17.25" customHeight="1">
      <c r="A20" s="10"/>
      <c r="B20" s="25" t="s">
        <v>22</v>
      </c>
      <c r="C20" s="34">
        <f>SUM(D20,J20,N20)</f>
        <v>443</v>
      </c>
      <c r="D20" s="44">
        <f>SUM(E20:I20)</f>
        <v>228</v>
      </c>
      <c r="E20" s="44">
        <v>24</v>
      </c>
      <c r="F20" s="44">
        <v>13</v>
      </c>
      <c r="G20" s="43">
        <v>86</v>
      </c>
      <c r="H20" s="43">
        <v>28</v>
      </c>
      <c r="I20" s="43">
        <v>77</v>
      </c>
      <c r="J20" s="43">
        <f>SUM(K20:M20)</f>
        <v>215</v>
      </c>
      <c r="K20" s="43">
        <v>192</v>
      </c>
      <c r="L20" s="43">
        <v>2</v>
      </c>
      <c r="M20" s="43">
        <v>21</v>
      </c>
      <c r="N20" s="70">
        <v>0</v>
      </c>
      <c r="O20" s="75">
        <f>SUM(P20:Q20)</f>
        <v>0</v>
      </c>
      <c r="P20" s="80">
        <v>0</v>
      </c>
      <c r="Q20" s="88">
        <v>0</v>
      </c>
    </row>
    <row r="21" spans="1:17" ht="17.25" customHeight="1">
      <c r="A21" s="11"/>
      <c r="B21" s="25" t="s">
        <v>23</v>
      </c>
      <c r="C21" s="35">
        <f>SUM(D21,J21,N21)</f>
        <v>153929.47</v>
      </c>
      <c r="D21" s="45">
        <f>SUM(E21:I21)</f>
        <v>129655.6</v>
      </c>
      <c r="E21" s="45">
        <v>17118.12</v>
      </c>
      <c r="F21" s="45">
        <v>2811.85</v>
      </c>
      <c r="G21" s="56">
        <v>57945.77</v>
      </c>
      <c r="H21" s="56">
        <v>12930.89</v>
      </c>
      <c r="I21" s="56">
        <v>38848.97</v>
      </c>
      <c r="J21" s="56">
        <f>SUM(K21:M21)</f>
        <v>24273.87</v>
      </c>
      <c r="K21" s="56">
        <v>1489.06</v>
      </c>
      <c r="L21" s="56">
        <v>886.08</v>
      </c>
      <c r="M21" s="56">
        <v>21898.73</v>
      </c>
      <c r="N21" s="72">
        <v>0</v>
      </c>
      <c r="O21" s="76">
        <f>SUM(P21:Q21)</f>
        <v>0</v>
      </c>
      <c r="P21" s="81">
        <v>0</v>
      </c>
      <c r="Q21" s="89">
        <v>0</v>
      </c>
    </row>
    <row r="22" spans="1:17" ht="17.25" customHeight="1">
      <c r="A22" s="12" t="s">
        <v>8</v>
      </c>
      <c r="B22" s="24" t="s">
        <v>21</v>
      </c>
      <c r="C22" s="34">
        <f>SUM(D22,J22,N22)</f>
        <v>102</v>
      </c>
      <c r="D22" s="44">
        <f>SUM(E22:I22)</f>
        <v>55</v>
      </c>
      <c r="E22" s="44">
        <f>E25</f>
        <v>5</v>
      </c>
      <c r="F22" s="44">
        <f>F25</f>
        <v>1</v>
      </c>
      <c r="G22" s="43">
        <f>G25</f>
        <v>34</v>
      </c>
      <c r="H22" s="43">
        <f>H25</f>
        <v>1</v>
      </c>
      <c r="I22" s="43">
        <f>I25</f>
        <v>14</v>
      </c>
      <c r="J22" s="43">
        <f>J25</f>
        <v>47</v>
      </c>
      <c r="K22" s="43">
        <f>K25</f>
        <v>41</v>
      </c>
      <c r="L22" s="64">
        <v>0</v>
      </c>
      <c r="M22" s="43">
        <f>M25</f>
        <v>6</v>
      </c>
      <c r="N22" s="70">
        <f>N25</f>
        <v>0</v>
      </c>
      <c r="O22" s="75">
        <f>SUM(P22:Q22)</f>
        <v>142</v>
      </c>
      <c r="P22" s="80">
        <v>132</v>
      </c>
      <c r="Q22" s="88">
        <v>10</v>
      </c>
    </row>
    <row r="23" spans="1:17" ht="17.25" customHeight="1">
      <c r="A23" s="10"/>
      <c r="B23" s="25" t="s">
        <v>22</v>
      </c>
      <c r="C23" s="34">
        <f>SUM(D23,J23,N23)</f>
        <v>181</v>
      </c>
      <c r="D23" s="44">
        <f>SUM(E23:I23)</f>
        <v>79</v>
      </c>
      <c r="E23" s="44">
        <f>E26</f>
        <v>6</v>
      </c>
      <c r="F23" s="44">
        <f>F26</f>
        <v>2</v>
      </c>
      <c r="G23" s="43">
        <f>G26</f>
        <v>44</v>
      </c>
      <c r="H23" s="43">
        <f>H26</f>
        <v>2</v>
      </c>
      <c r="I23" s="43">
        <f>I26</f>
        <v>25</v>
      </c>
      <c r="J23" s="43">
        <f>J26</f>
        <v>102</v>
      </c>
      <c r="K23" s="43">
        <f>K26</f>
        <v>91</v>
      </c>
      <c r="L23" s="65">
        <f>L26</f>
        <v>0</v>
      </c>
      <c r="M23" s="43">
        <f>M26</f>
        <v>11</v>
      </c>
      <c r="N23" s="70">
        <f>N26</f>
        <v>0</v>
      </c>
      <c r="O23" s="75">
        <f>SUM(P23:Q23)</f>
        <v>160</v>
      </c>
      <c r="P23" s="80">
        <v>147</v>
      </c>
      <c r="Q23" s="88">
        <v>13</v>
      </c>
    </row>
    <row r="24" spans="1:17" ht="17.25" customHeight="1">
      <c r="A24" s="11"/>
      <c r="B24" s="25" t="s">
        <v>23</v>
      </c>
      <c r="C24" s="35">
        <f>SUM(D24,J24,N24)</f>
        <v>307698.06</v>
      </c>
      <c r="D24" s="45">
        <f>SUM(E24:I24)</f>
        <v>300524.92</v>
      </c>
      <c r="E24" s="45">
        <f>E27</f>
        <v>4108.31</v>
      </c>
      <c r="F24" s="45">
        <f>F27</f>
        <v>457.38</v>
      </c>
      <c r="G24" s="56">
        <f>G27</f>
        <v>54010.04</v>
      </c>
      <c r="H24" s="56">
        <f>H27</f>
        <v>111.27</v>
      </c>
      <c r="I24" s="56">
        <f>I27</f>
        <v>241837.92</v>
      </c>
      <c r="J24" s="56">
        <f>J27</f>
        <v>7173.14</v>
      </c>
      <c r="K24" s="56">
        <f>K27</f>
        <v>1530.99</v>
      </c>
      <c r="L24" s="56">
        <f>L27</f>
        <v>0</v>
      </c>
      <c r="M24" s="56">
        <f>M27</f>
        <v>5642.15</v>
      </c>
      <c r="N24" s="72">
        <f>N27</f>
        <v>0</v>
      </c>
      <c r="O24" s="76">
        <f>SUM(P24:Q24)</f>
        <v>262</v>
      </c>
      <c r="P24" s="81">
        <v>251</v>
      </c>
      <c r="Q24" s="89">
        <v>11</v>
      </c>
    </row>
    <row r="25" spans="1:17" ht="17.25" customHeight="1">
      <c r="A25" s="12" t="s">
        <v>9</v>
      </c>
      <c r="B25" s="24" t="s">
        <v>21</v>
      </c>
      <c r="C25" s="34">
        <f>SUM(D25,J25,N25)</f>
        <v>102</v>
      </c>
      <c r="D25" s="44">
        <f>SUM(E25:I25)</f>
        <v>55</v>
      </c>
      <c r="E25" s="44">
        <v>5</v>
      </c>
      <c r="F25" s="44">
        <v>1</v>
      </c>
      <c r="G25" s="43">
        <v>34</v>
      </c>
      <c r="H25" s="43">
        <v>1</v>
      </c>
      <c r="I25" s="43">
        <v>14</v>
      </c>
      <c r="J25" s="43">
        <f>SUM(K25:M25)</f>
        <v>47</v>
      </c>
      <c r="K25" s="43">
        <v>41</v>
      </c>
      <c r="L25" s="65">
        <v>0</v>
      </c>
      <c r="M25" s="43">
        <v>6</v>
      </c>
      <c r="N25" s="70">
        <v>0</v>
      </c>
      <c r="O25" s="75">
        <f>SUM(P25:Q25)</f>
        <v>0</v>
      </c>
      <c r="P25" s="80">
        <v>0</v>
      </c>
      <c r="Q25" s="88">
        <v>0</v>
      </c>
    </row>
    <row r="26" spans="1:17" ht="17.25" customHeight="1">
      <c r="A26" s="10"/>
      <c r="B26" s="25" t="s">
        <v>22</v>
      </c>
      <c r="C26" s="34">
        <f>SUM(D26,J26,N26)</f>
        <v>181</v>
      </c>
      <c r="D26" s="44">
        <f>SUM(E26:I26)</f>
        <v>79</v>
      </c>
      <c r="E26" s="44">
        <v>6</v>
      </c>
      <c r="F26" s="44">
        <v>2</v>
      </c>
      <c r="G26" s="43">
        <v>44</v>
      </c>
      <c r="H26" s="43">
        <v>2</v>
      </c>
      <c r="I26" s="43">
        <v>25</v>
      </c>
      <c r="J26" s="43">
        <f>SUM(K26:M26)</f>
        <v>102</v>
      </c>
      <c r="K26" s="43">
        <v>91</v>
      </c>
      <c r="L26" s="65">
        <v>0</v>
      </c>
      <c r="M26" s="43">
        <v>11</v>
      </c>
      <c r="N26" s="70">
        <v>0</v>
      </c>
      <c r="O26" s="75">
        <f>SUM(P26:Q26)</f>
        <v>0</v>
      </c>
      <c r="P26" s="80">
        <v>0</v>
      </c>
      <c r="Q26" s="88">
        <v>0</v>
      </c>
    </row>
    <row r="27" spans="1:17" ht="17.25" customHeight="1">
      <c r="A27" s="11"/>
      <c r="B27" s="25" t="s">
        <v>23</v>
      </c>
      <c r="C27" s="35">
        <f>SUM(D27,J27,N27)</f>
        <v>307698.06</v>
      </c>
      <c r="D27" s="45">
        <f>SUM(E27:I27)</f>
        <v>300524.92</v>
      </c>
      <c r="E27" s="45">
        <v>4108.31</v>
      </c>
      <c r="F27" s="45">
        <v>457.38</v>
      </c>
      <c r="G27" s="56">
        <v>54010.04</v>
      </c>
      <c r="H27" s="56">
        <v>111.27</v>
      </c>
      <c r="I27" s="56">
        <v>241837.92</v>
      </c>
      <c r="J27" s="56">
        <f>SUM(K27:M27)</f>
        <v>7173.14</v>
      </c>
      <c r="K27" s="56">
        <v>1530.99</v>
      </c>
      <c r="L27" s="65">
        <v>0</v>
      </c>
      <c r="M27" s="56">
        <v>5642.15</v>
      </c>
      <c r="N27" s="72">
        <v>0</v>
      </c>
      <c r="O27" s="76">
        <f>SUM(P27:Q27)</f>
        <v>0</v>
      </c>
      <c r="P27" s="81">
        <v>0</v>
      </c>
      <c r="Q27" s="89">
        <v>0</v>
      </c>
    </row>
    <row r="28" spans="1:17" ht="17.25" customHeight="1">
      <c r="A28" s="12" t="s">
        <v>10</v>
      </c>
      <c r="B28" s="24" t="s">
        <v>21</v>
      </c>
      <c r="C28" s="34">
        <f>SUM(D28,J28,N28)</f>
        <v>584</v>
      </c>
      <c r="D28" s="44">
        <f>SUM(E28:I28)</f>
        <v>262</v>
      </c>
      <c r="E28" s="44">
        <f>SUM(E31,E34)</f>
        <v>33</v>
      </c>
      <c r="F28" s="44">
        <f>SUM(F31,F34)</f>
        <v>15</v>
      </c>
      <c r="G28" s="43">
        <f>SUM(G31,G34)</f>
        <v>161</v>
      </c>
      <c r="H28" s="43">
        <f>SUM(H31,H34)</f>
        <v>33</v>
      </c>
      <c r="I28" s="43">
        <f>SUM(I31,I34)</f>
        <v>20</v>
      </c>
      <c r="J28" s="43">
        <f>SUM(K28:M28)</f>
        <v>322</v>
      </c>
      <c r="K28" s="43">
        <f>SUM(K31,K34)</f>
        <v>281</v>
      </c>
      <c r="L28" s="43">
        <f>SUM(L31,L34)</f>
        <v>19</v>
      </c>
      <c r="M28" s="43">
        <f>SUM(M31,M34)</f>
        <v>22</v>
      </c>
      <c r="N28" s="70">
        <f>SUM(N31,N34)</f>
        <v>0</v>
      </c>
      <c r="O28" s="75">
        <f>SUM(P28:Q28)</f>
        <v>417</v>
      </c>
      <c r="P28" s="80">
        <v>351</v>
      </c>
      <c r="Q28" s="88">
        <v>66</v>
      </c>
    </row>
    <row r="29" spans="1:17" ht="17.25" customHeight="1">
      <c r="A29" s="10"/>
      <c r="B29" s="25" t="s">
        <v>22</v>
      </c>
      <c r="C29" s="34">
        <f>SUM(D29,J29,N29)</f>
        <v>948</v>
      </c>
      <c r="D29" s="44">
        <f>SUM(E29:I29)</f>
        <v>459</v>
      </c>
      <c r="E29" s="44">
        <f>SUM(E32,E35)</f>
        <v>85</v>
      </c>
      <c r="F29" s="44">
        <f>SUM(F32,F35)</f>
        <v>35</v>
      </c>
      <c r="G29" s="43">
        <f>SUM(G32,G35)</f>
        <v>224</v>
      </c>
      <c r="H29" s="43">
        <f>SUM(H32,H35)</f>
        <v>60</v>
      </c>
      <c r="I29" s="43">
        <f>SUM(I32,I35)</f>
        <v>55</v>
      </c>
      <c r="J29" s="43">
        <f>SUM(K29:M29)</f>
        <v>489</v>
      </c>
      <c r="K29" s="43">
        <f>SUM(K32,K35)</f>
        <v>440</v>
      </c>
      <c r="L29" s="43">
        <f>SUM(L32,L35)</f>
        <v>22</v>
      </c>
      <c r="M29" s="43">
        <f>SUM(M32,M35)</f>
        <v>27</v>
      </c>
      <c r="N29" s="70">
        <f>SUM(N32,N35)</f>
        <v>0</v>
      </c>
      <c r="O29" s="75">
        <f>SUM(P29:Q29)</f>
        <v>513</v>
      </c>
      <c r="P29" s="80">
        <v>376</v>
      </c>
      <c r="Q29" s="88">
        <v>137</v>
      </c>
    </row>
    <row r="30" spans="1:17" ht="17.25" customHeight="1">
      <c r="A30" s="11"/>
      <c r="B30" s="25" t="s">
        <v>23</v>
      </c>
      <c r="C30" s="35">
        <f>SUM(D30,J30,N30)</f>
        <v>916569.51</v>
      </c>
      <c r="D30" s="45">
        <f>SUM(E30:I30)</f>
        <v>492563.63</v>
      </c>
      <c r="E30" s="45">
        <f>SUM(E33,E36)</f>
        <v>51308.69</v>
      </c>
      <c r="F30" s="45">
        <f>SUM(F33,F36)</f>
        <v>22495.48</v>
      </c>
      <c r="G30" s="56">
        <f>SUM(G33,G36)</f>
        <v>221380</v>
      </c>
      <c r="H30" s="56">
        <f>SUM(H33,H36)</f>
        <v>92585.48</v>
      </c>
      <c r="I30" s="56">
        <f>SUM(I33,I36)</f>
        <v>104793.98</v>
      </c>
      <c r="J30" s="56">
        <f>SUM(K30:M30)</f>
        <v>424005.88</v>
      </c>
      <c r="K30" s="56">
        <f>SUM(K33,K36)</f>
        <v>397804.03</v>
      </c>
      <c r="L30" s="56">
        <f>SUM(L33,L36)</f>
        <v>12918.46</v>
      </c>
      <c r="M30" s="56">
        <f>SUM(M33,M36)</f>
        <v>13283.39</v>
      </c>
      <c r="N30" s="72">
        <f>SUM(N33,N36)</f>
        <v>0</v>
      </c>
      <c r="O30" s="76">
        <f>SUM(P30:Q30)</f>
        <v>627</v>
      </c>
      <c r="P30" s="81">
        <v>512</v>
      </c>
      <c r="Q30" s="89">
        <v>115</v>
      </c>
    </row>
    <row r="31" spans="1:17" ht="17.25" customHeight="1">
      <c r="A31" s="12" t="s">
        <v>11</v>
      </c>
      <c r="B31" s="24" t="s">
        <v>21</v>
      </c>
      <c r="C31" s="34">
        <f>SUM(D31,J31,N31)</f>
        <v>316</v>
      </c>
      <c r="D31" s="44">
        <f>SUM(E31:I31)</f>
        <v>140</v>
      </c>
      <c r="E31" s="44">
        <v>16</v>
      </c>
      <c r="F31" s="44">
        <v>4</v>
      </c>
      <c r="G31" s="43">
        <v>86</v>
      </c>
      <c r="H31" s="43">
        <v>25</v>
      </c>
      <c r="I31" s="43">
        <v>9</v>
      </c>
      <c r="J31" s="43">
        <f>SUM(K31:M31)</f>
        <v>176</v>
      </c>
      <c r="K31" s="43">
        <v>144</v>
      </c>
      <c r="L31" s="43">
        <v>16</v>
      </c>
      <c r="M31" s="43">
        <v>16</v>
      </c>
      <c r="N31" s="70">
        <v>0</v>
      </c>
      <c r="O31" s="75">
        <f>SUM(P31:Q31)</f>
        <v>0</v>
      </c>
      <c r="P31" s="80">
        <v>0</v>
      </c>
      <c r="Q31" s="88">
        <v>0</v>
      </c>
    </row>
    <row r="32" spans="1:17" ht="17.25" customHeight="1">
      <c r="A32" s="10"/>
      <c r="B32" s="25" t="s">
        <v>22</v>
      </c>
      <c r="C32" s="34">
        <f>SUM(D32,J32,N32)</f>
        <v>405</v>
      </c>
      <c r="D32" s="44">
        <f>SUM(E32:I32)</f>
        <v>202</v>
      </c>
      <c r="E32" s="44">
        <v>22</v>
      </c>
      <c r="F32" s="44">
        <v>8</v>
      </c>
      <c r="G32" s="43">
        <v>122</v>
      </c>
      <c r="H32" s="43">
        <v>36</v>
      </c>
      <c r="I32" s="43">
        <v>14</v>
      </c>
      <c r="J32" s="43">
        <f>SUM(K32:M32)</f>
        <v>203</v>
      </c>
      <c r="K32" s="43">
        <v>166</v>
      </c>
      <c r="L32" s="43">
        <v>18</v>
      </c>
      <c r="M32" s="43">
        <v>19</v>
      </c>
      <c r="N32" s="70">
        <v>0</v>
      </c>
      <c r="O32" s="77">
        <f>SUM(P32:Q32)</f>
        <v>0</v>
      </c>
      <c r="P32" s="80">
        <v>0</v>
      </c>
      <c r="Q32" s="88">
        <v>0</v>
      </c>
    </row>
    <row r="33" spans="1:17" ht="17.25" customHeight="1">
      <c r="A33" s="11"/>
      <c r="B33" s="25" t="s">
        <v>23</v>
      </c>
      <c r="C33" s="35">
        <f>SUM(D33,J33,N33)</f>
        <v>470840.86</v>
      </c>
      <c r="D33" s="45">
        <f>SUM(E33:I33)</f>
        <v>248879.86</v>
      </c>
      <c r="E33" s="45">
        <v>23887.83</v>
      </c>
      <c r="F33" s="45">
        <v>1003.66</v>
      </c>
      <c r="G33" s="56">
        <v>115552.91</v>
      </c>
      <c r="H33" s="56">
        <v>42743.68</v>
      </c>
      <c r="I33" s="56">
        <v>65691.78</v>
      </c>
      <c r="J33" s="56">
        <f>SUM(K33:M33)</f>
        <v>221961</v>
      </c>
      <c r="K33" s="56">
        <v>206490.59</v>
      </c>
      <c r="L33" s="56">
        <v>4129.3</v>
      </c>
      <c r="M33" s="56">
        <v>11341.11</v>
      </c>
      <c r="N33" s="72">
        <v>0</v>
      </c>
      <c r="O33" s="76">
        <f>SUM(P33:Q33)</f>
        <v>0</v>
      </c>
      <c r="P33" s="81">
        <v>0</v>
      </c>
      <c r="Q33" s="89">
        <v>0</v>
      </c>
    </row>
    <row r="34" spans="1:17" ht="17.25" customHeight="1">
      <c r="A34" s="12" t="s">
        <v>12</v>
      </c>
      <c r="B34" s="24" t="s">
        <v>21</v>
      </c>
      <c r="C34" s="34">
        <f>SUM(D34,J34,N34)</f>
        <v>268</v>
      </c>
      <c r="D34" s="44">
        <f>SUM(E34:I34)</f>
        <v>122</v>
      </c>
      <c r="E34" s="44">
        <v>17</v>
      </c>
      <c r="F34" s="44">
        <v>11</v>
      </c>
      <c r="G34" s="43">
        <v>75</v>
      </c>
      <c r="H34" s="43">
        <v>8</v>
      </c>
      <c r="I34" s="43">
        <v>11</v>
      </c>
      <c r="J34" s="43">
        <f>SUM(K34:M34)</f>
        <v>146</v>
      </c>
      <c r="K34" s="43">
        <v>137</v>
      </c>
      <c r="L34" s="43">
        <v>3</v>
      </c>
      <c r="M34" s="43">
        <v>6</v>
      </c>
      <c r="N34" s="70">
        <v>0</v>
      </c>
      <c r="O34" s="75">
        <f>SUM(P34:Q34)</f>
        <v>0</v>
      </c>
      <c r="P34" s="80">
        <v>0</v>
      </c>
      <c r="Q34" s="88">
        <v>0</v>
      </c>
    </row>
    <row r="35" spans="1:17" ht="17.25" customHeight="1">
      <c r="A35" s="10"/>
      <c r="B35" s="25" t="s">
        <v>22</v>
      </c>
      <c r="C35" s="34">
        <f>SUM(D35,J35,N35)</f>
        <v>543</v>
      </c>
      <c r="D35" s="44">
        <f>SUM(E35:I35)</f>
        <v>257</v>
      </c>
      <c r="E35" s="44">
        <v>63</v>
      </c>
      <c r="F35" s="44">
        <v>27</v>
      </c>
      <c r="G35" s="43">
        <v>102</v>
      </c>
      <c r="H35" s="43">
        <v>24</v>
      </c>
      <c r="I35" s="43">
        <v>41</v>
      </c>
      <c r="J35" s="43">
        <f>SUM(K35:M35)</f>
        <v>286</v>
      </c>
      <c r="K35" s="43">
        <v>274</v>
      </c>
      <c r="L35" s="43">
        <v>4</v>
      </c>
      <c r="M35" s="43">
        <v>8</v>
      </c>
      <c r="N35" s="70">
        <v>0</v>
      </c>
      <c r="O35" s="77">
        <f>SUM(P35:Q35)</f>
        <v>0</v>
      </c>
      <c r="P35" s="80">
        <v>0</v>
      </c>
      <c r="Q35" s="88">
        <v>0</v>
      </c>
    </row>
    <row r="36" spans="1:17" ht="17.25" customHeight="1">
      <c r="A36" s="11"/>
      <c r="B36" s="25" t="s">
        <v>23</v>
      </c>
      <c r="C36" s="35">
        <f>SUM(D36,J36,N36)</f>
        <v>445728.65</v>
      </c>
      <c r="D36" s="45">
        <f>SUM(E36:I36)</f>
        <v>243683.77</v>
      </c>
      <c r="E36" s="45">
        <v>27420.86</v>
      </c>
      <c r="F36" s="45">
        <v>21491.82</v>
      </c>
      <c r="G36" s="56">
        <v>105827.09</v>
      </c>
      <c r="H36" s="56">
        <v>49841.8</v>
      </c>
      <c r="I36" s="56">
        <v>39102.2</v>
      </c>
      <c r="J36" s="56">
        <f>SUM(K36:M36)</f>
        <v>202044.88</v>
      </c>
      <c r="K36" s="56">
        <v>191313.44</v>
      </c>
      <c r="L36" s="56">
        <v>8789.16</v>
      </c>
      <c r="M36" s="56">
        <v>1942.28</v>
      </c>
      <c r="N36" s="72">
        <v>0</v>
      </c>
      <c r="O36" s="76">
        <f>SUM(P36:Q36)</f>
        <v>0</v>
      </c>
      <c r="P36" s="81">
        <v>0</v>
      </c>
      <c r="Q36" s="89">
        <v>0</v>
      </c>
    </row>
    <row r="37" spans="1:17" ht="17.25" customHeight="1">
      <c r="A37" s="12" t="s">
        <v>13</v>
      </c>
      <c r="B37" s="24" t="s">
        <v>21</v>
      </c>
      <c r="C37" s="34">
        <f>SUM(D37,J37,N37)</f>
        <v>292</v>
      </c>
      <c r="D37" s="44">
        <f>SUM(E37:I37)</f>
        <v>185</v>
      </c>
      <c r="E37" s="44">
        <f>SUM(E40,'1112-03-06(102)'!E13,'1112-03-06(102)'!E16)</f>
        <v>28</v>
      </c>
      <c r="F37" s="44">
        <f>SUM(F40,'1112-03-06(102)'!F13,'1112-03-06(102)'!F16)</f>
        <v>12</v>
      </c>
      <c r="G37" s="43">
        <f>SUM(G40,'1112-03-06(102)'!G13,'1112-03-06(102)'!G16)</f>
        <v>115</v>
      </c>
      <c r="H37" s="43">
        <f>SUM(H40,'1112-03-06(102)'!H13,'1112-03-06(102)'!H16)</f>
        <v>6</v>
      </c>
      <c r="I37" s="43">
        <f>SUM(I40,'1112-03-06(102)'!I13,'1112-03-06(102)'!I16)</f>
        <v>24</v>
      </c>
      <c r="J37" s="43">
        <f>SUM(K37:M37)</f>
        <v>107</v>
      </c>
      <c r="K37" s="43">
        <f>SUM(K40,'1112-03-06(102)'!K13,'1112-03-06(102)'!K16)</f>
        <v>81</v>
      </c>
      <c r="L37" s="43">
        <f>SUM(L40,'1112-03-06(102)'!L13,'1112-03-06(102)'!L16)</f>
        <v>8</v>
      </c>
      <c r="M37" s="43">
        <f>SUM(M40,'1112-03-06(102)'!M13,'1112-03-06(102)'!M16)</f>
        <v>18</v>
      </c>
      <c r="N37" s="70">
        <f>SUM(N40,'1112-03-06(102)'!N13,'1112-03-06(102)'!N16)</f>
        <v>0</v>
      </c>
      <c r="O37" s="75">
        <f>SUM(P37:Q37)</f>
        <v>752</v>
      </c>
      <c r="P37" s="80">
        <v>675</v>
      </c>
      <c r="Q37" s="88">
        <v>77</v>
      </c>
    </row>
    <row r="38" spans="1:17" ht="17.25" customHeight="1">
      <c r="A38" s="10"/>
      <c r="B38" s="25" t="s">
        <v>22</v>
      </c>
      <c r="C38" s="34">
        <f>SUM(D38,J38,N38)</f>
        <v>484</v>
      </c>
      <c r="D38" s="44">
        <f>SUM(E38:I38)</f>
        <v>358</v>
      </c>
      <c r="E38" s="44">
        <f>SUM(E41,'1112-03-06(102)'!E14,'1112-03-06(102)'!E17)</f>
        <v>68</v>
      </c>
      <c r="F38" s="44">
        <f>SUM(F41,'1112-03-06(102)'!F14,'1112-03-06(102)'!F17)</f>
        <v>32</v>
      </c>
      <c r="G38" s="43">
        <f>SUM(G41,'1112-03-06(102)'!G14,'1112-03-06(102)'!G17)</f>
        <v>172</v>
      </c>
      <c r="H38" s="43">
        <f>SUM(H41,'1112-03-06(102)'!H14,'1112-03-06(102)'!H17)</f>
        <v>8</v>
      </c>
      <c r="I38" s="43">
        <f>SUM(I41,'1112-03-06(102)'!I14,'1112-03-06(102)'!I17)</f>
        <v>78</v>
      </c>
      <c r="J38" s="43">
        <f>SUM(K38:M38)</f>
        <v>126</v>
      </c>
      <c r="K38" s="43">
        <f>SUM(K41,'1112-03-06(102)'!K14,'1112-03-06(102)'!K17)</f>
        <v>93</v>
      </c>
      <c r="L38" s="43">
        <f>SUM(L41,'1112-03-06(102)'!L14,'1112-03-06(102)'!L17)</f>
        <v>11</v>
      </c>
      <c r="M38" s="43">
        <f>SUM(M41,'1112-03-06(102)'!M14,'1112-03-06(102)'!M17)</f>
        <v>22</v>
      </c>
      <c r="N38" s="70">
        <f>SUM(N41,'1112-03-06(102)'!N14,'1112-03-06(102)'!N17)</f>
        <v>0</v>
      </c>
      <c r="O38" s="75">
        <f>SUM(P38:Q38)</f>
        <v>791</v>
      </c>
      <c r="P38" s="80">
        <v>664</v>
      </c>
      <c r="Q38" s="88">
        <v>127</v>
      </c>
    </row>
    <row r="39" spans="1:17" ht="17.25" customHeight="1">
      <c r="A39" s="11"/>
      <c r="B39" s="25" t="s">
        <v>23</v>
      </c>
      <c r="C39" s="35">
        <f>SUM(D39,J39,N39)</f>
        <v>1045402.75</v>
      </c>
      <c r="D39" s="45">
        <f>SUM(E39:I39)</f>
        <v>574904.94</v>
      </c>
      <c r="E39" s="45">
        <f>SUM(E42,'1112-03-06(102)'!E15,'1112-03-06(102)'!E18)</f>
        <v>147298.81</v>
      </c>
      <c r="F39" s="45">
        <f>SUM(F42,'1112-03-06(102)'!F15,'1112-03-06(102)'!F18)</f>
        <v>56187.52</v>
      </c>
      <c r="G39" s="56">
        <f>SUM(G42,'1112-03-06(102)'!G15,'1112-03-06(102)'!G18)</f>
        <v>191396.8</v>
      </c>
      <c r="H39" s="56">
        <f>SUM(H42,'1112-03-06(102)'!H15,'1112-03-06(102)'!H18)</f>
        <v>15955.33</v>
      </c>
      <c r="I39" s="56">
        <f>SUM(I42,'1112-03-06(102)'!I15,'1112-03-06(102)'!I18)</f>
        <v>164066.48</v>
      </c>
      <c r="J39" s="56">
        <f>SUM(K39:M39)</f>
        <v>470497.81</v>
      </c>
      <c r="K39" s="56">
        <f>SUM(K42,'1112-03-06(102)'!K15,'1112-03-06(102)'!K18)</f>
        <v>387035.12</v>
      </c>
      <c r="L39" s="56">
        <f>SUM(L42,'1112-03-06(102)'!L15,'1112-03-06(102)'!L18)</f>
        <v>8630.3</v>
      </c>
      <c r="M39" s="56">
        <f>SUM(M42,'1112-03-06(102)'!M15,'1112-03-06(102)'!M18)</f>
        <v>74832.39</v>
      </c>
      <c r="N39" s="72">
        <f>SUM(N42,'1112-03-06(102)'!N15,'1112-03-06(102)'!N18)</f>
        <v>0</v>
      </c>
      <c r="O39" s="76">
        <f>SUM(P39:Q39)</f>
        <v>966</v>
      </c>
      <c r="P39" s="81">
        <v>833</v>
      </c>
      <c r="Q39" s="89">
        <v>133</v>
      </c>
    </row>
    <row r="40" spans="1:17" ht="17.25" customHeight="1">
      <c r="A40" s="12" t="s">
        <v>14</v>
      </c>
      <c r="B40" s="24" t="s">
        <v>21</v>
      </c>
      <c r="C40" s="34">
        <f>SUM(D40,J40,N40)</f>
        <v>90</v>
      </c>
      <c r="D40" s="44">
        <f>SUM(E40:I40)</f>
        <v>73</v>
      </c>
      <c r="E40" s="44">
        <v>6</v>
      </c>
      <c r="F40" s="44">
        <v>5</v>
      </c>
      <c r="G40" s="44">
        <v>45</v>
      </c>
      <c r="H40" s="44">
        <v>3</v>
      </c>
      <c r="I40" s="44">
        <v>14</v>
      </c>
      <c r="J40" s="44">
        <f>SUM(K40:M40)</f>
        <v>17</v>
      </c>
      <c r="K40" s="44">
        <v>7</v>
      </c>
      <c r="L40" s="44">
        <v>5</v>
      </c>
      <c r="M40" s="44">
        <v>5</v>
      </c>
      <c r="N40" s="71">
        <v>0</v>
      </c>
      <c r="O40" s="77">
        <f>SUM(P40:Q40)</f>
        <v>0</v>
      </c>
      <c r="P40" s="80">
        <v>0</v>
      </c>
      <c r="Q40" s="88">
        <v>0</v>
      </c>
    </row>
    <row r="41" spans="1:17" ht="17.25" customHeight="1">
      <c r="A41" s="10"/>
      <c r="B41" s="25" t="s">
        <v>22</v>
      </c>
      <c r="C41" s="36">
        <f>SUM(D41,J41,N41)</f>
        <v>165</v>
      </c>
      <c r="D41" s="46">
        <f>SUM(E41:I41)</f>
        <v>144</v>
      </c>
      <c r="E41" s="46">
        <v>12</v>
      </c>
      <c r="F41" s="46">
        <v>11</v>
      </c>
      <c r="G41" s="44">
        <v>77</v>
      </c>
      <c r="H41" s="44">
        <v>5</v>
      </c>
      <c r="I41" s="44">
        <v>39</v>
      </c>
      <c r="J41" s="44">
        <f>SUM(K41:M41)</f>
        <v>21</v>
      </c>
      <c r="K41" s="44">
        <v>10</v>
      </c>
      <c r="L41" s="44">
        <v>6</v>
      </c>
      <c r="M41" s="44">
        <v>5</v>
      </c>
      <c r="N41" s="70">
        <v>0</v>
      </c>
      <c r="O41" s="78">
        <f>SUM(P41:Q41)</f>
        <v>0</v>
      </c>
      <c r="P41" s="80">
        <v>0</v>
      </c>
      <c r="Q41" s="88">
        <v>0</v>
      </c>
    </row>
    <row r="42" spans="1:17" ht="17.25" customHeight="1">
      <c r="A42" s="11"/>
      <c r="B42" s="25" t="s">
        <v>23</v>
      </c>
      <c r="C42" s="37">
        <f>SUM(D42,J42,N42)</f>
        <v>224275.96</v>
      </c>
      <c r="D42" s="47">
        <f>SUM(E42:I42)</f>
        <v>204148.69</v>
      </c>
      <c r="E42" s="47">
        <v>44266.19</v>
      </c>
      <c r="F42" s="47">
        <v>14038.27</v>
      </c>
      <c r="G42" s="57">
        <v>65808.67</v>
      </c>
      <c r="H42" s="57">
        <v>8701.26</v>
      </c>
      <c r="I42" s="57">
        <v>71334.3</v>
      </c>
      <c r="J42" s="57">
        <f>SUM(K42:M42)</f>
        <v>20127.27</v>
      </c>
      <c r="K42" s="57">
        <v>7350.65</v>
      </c>
      <c r="L42" s="57">
        <v>6510.6</v>
      </c>
      <c r="M42" s="57">
        <v>6266.02</v>
      </c>
      <c r="N42" s="72">
        <v>0</v>
      </c>
      <c r="O42" s="79">
        <f>SUM(P42:Q42)</f>
        <v>0</v>
      </c>
      <c r="P42" s="81">
        <v>0</v>
      </c>
      <c r="Q42" s="89">
        <v>0</v>
      </c>
    </row>
    <row r="43" spans="1:17" ht="21.75" customHeight="1">
      <c r="A43" s="13" t="s">
        <v>15</v>
      </c>
      <c r="B43" s="13"/>
      <c r="C43" s="38">
        <v>2545</v>
      </c>
      <c r="D43" s="13" t="s">
        <v>28</v>
      </c>
      <c r="E43" s="38">
        <v>5190</v>
      </c>
      <c r="F43" s="13" t="s">
        <v>34</v>
      </c>
      <c r="G43" s="58">
        <v>7150655.76</v>
      </c>
      <c r="H43" s="13" t="s">
        <v>38</v>
      </c>
      <c r="I43" s="60"/>
      <c r="J43" s="60"/>
      <c r="K43" s="60"/>
      <c r="L43" s="60"/>
      <c r="M43" s="60"/>
      <c r="N43" s="60"/>
      <c r="O43" s="60"/>
      <c r="P43" s="60"/>
      <c r="Q43" s="60"/>
    </row>
    <row r="44" spans="1:17" ht="21.75" customHeight="1">
      <c r="A44" s="13" t="s">
        <v>16</v>
      </c>
      <c r="B44" s="13"/>
      <c r="C44" s="38">
        <v>3219</v>
      </c>
      <c r="D44" s="13" t="s">
        <v>29</v>
      </c>
      <c r="E44" s="38">
        <v>4459</v>
      </c>
      <c r="F44" s="13" t="s">
        <v>34</v>
      </c>
      <c r="G44" s="58">
        <v>4508373.28</v>
      </c>
      <c r="H44" s="13" t="s">
        <v>38</v>
      </c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1.75" customHeight="1">
      <c r="A45" s="13" t="s">
        <v>17</v>
      </c>
      <c r="B45" s="26"/>
      <c r="C45" s="39">
        <v>8225</v>
      </c>
      <c r="D45" s="13" t="s">
        <v>30</v>
      </c>
      <c r="E45" s="38">
        <v>12256</v>
      </c>
      <c r="F45" s="26" t="s">
        <v>35</v>
      </c>
      <c r="G45" s="26"/>
      <c r="H45" s="26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23.25" customHeight="1">
      <c r="A46" s="14" t="s">
        <v>18</v>
      </c>
      <c r="B46" s="27">
        <f>A6</f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93" customFormat="1" ht="15">
      <c r="A47" s="15" t="s">
        <v>19</v>
      </c>
      <c r="B47" s="15"/>
      <c r="C47" s="16"/>
      <c r="D47" s="15" t="s">
        <v>31</v>
      </c>
      <c r="E47" s="50"/>
      <c r="F47" s="53"/>
      <c r="G47" s="59"/>
      <c r="H47" s="59"/>
      <c r="I47" s="16" t="s">
        <v>40</v>
      </c>
      <c r="J47" s="59"/>
      <c r="K47" s="59"/>
      <c r="L47" s="59"/>
      <c r="M47" s="59"/>
      <c r="N47" s="16" t="s">
        <v>46</v>
      </c>
      <c r="O47" s="59"/>
      <c r="P47" s="82"/>
      <c r="Q47" s="90"/>
    </row>
    <row r="48" spans="1:17" s="93" customFormat="1" ht="15">
      <c r="A48" s="16"/>
      <c r="B48" s="16"/>
      <c r="C48" s="16"/>
      <c r="D48" s="16"/>
      <c r="E48" s="51"/>
      <c r="F48" s="51"/>
      <c r="G48" s="51"/>
      <c r="H48" s="51"/>
      <c r="I48" s="16" t="s">
        <v>41</v>
      </c>
      <c r="J48" s="51"/>
      <c r="K48" s="51"/>
      <c r="L48" s="51"/>
      <c r="M48" s="51"/>
      <c r="N48" s="51"/>
      <c r="O48" s="51"/>
      <c r="P48" s="51"/>
      <c r="Q48" s="51"/>
    </row>
    <row r="49" spans="1:17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</sheetData>
  <mergeCells count="23">
    <mergeCell ref="B46:Q46"/>
    <mergeCell ref="A37:A39"/>
    <mergeCell ref="A40:A42"/>
    <mergeCell ref="A22:A24"/>
    <mergeCell ref="A25:A27"/>
    <mergeCell ref="A28:A30"/>
    <mergeCell ref="A31:A33"/>
    <mergeCell ref="A34:A36"/>
    <mergeCell ref="O11:Q11"/>
    <mergeCell ref="A12:B12"/>
    <mergeCell ref="A13:A15"/>
    <mergeCell ref="A16:A18"/>
    <mergeCell ref="A19:A21"/>
    <mergeCell ref="A11:B11"/>
    <mergeCell ref="C11:C12"/>
    <mergeCell ref="D11:I11"/>
    <mergeCell ref="J11:M11"/>
    <mergeCell ref="N11:N12"/>
    <mergeCell ref="P7:Q7"/>
    <mergeCell ref="B8:C8"/>
    <mergeCell ref="P8:Q8"/>
    <mergeCell ref="A9:Q9"/>
    <mergeCell ref="C10:N1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70" zoomScaleNormal="70" workbookViewId="0" topLeftCell="A1">
      <selection activeCell="Q31" sqref="Q31"/>
    </sheetView>
  </sheetViews>
  <sheetFormatPr defaultColWidth="9.28125" defaultRowHeight="15"/>
  <cols>
    <col min="1" max="1" width="22.28125" style="106" customWidth="1"/>
    <col min="2" max="2" width="17.7109375" style="0" customWidth="1"/>
    <col min="3" max="3" width="12.7109375" style="0" customWidth="1"/>
    <col min="4" max="4" width="16.421875" style="0" customWidth="1"/>
    <col min="5" max="6" width="12.7109375" style="0" customWidth="1"/>
    <col min="7" max="7" width="16.140625" style="0" customWidth="1"/>
    <col min="8" max="17" width="12.7109375" style="0" customWidth="1"/>
  </cols>
  <sheetData>
    <row r="1" spans="5:15" s="96" customFormat="1" ht="15" hidden="1">
      <c r="E1" s="48"/>
      <c r="G1" s="95"/>
      <c r="H1" s="95"/>
      <c r="I1" s="95"/>
      <c r="J1" s="95"/>
      <c r="K1" s="95"/>
      <c r="L1" s="95"/>
      <c r="M1" s="95"/>
      <c r="N1" s="95"/>
      <c r="O1" s="95"/>
    </row>
    <row r="2" spans="1:15" s="96" customFormat="1" ht="15" hidden="1">
      <c r="A2" s="95"/>
      <c r="E2" s="97"/>
      <c r="G2" s="95"/>
      <c r="H2" s="95"/>
      <c r="I2" s="95"/>
      <c r="J2" s="95"/>
      <c r="K2" s="95"/>
      <c r="L2" s="95"/>
      <c r="M2" s="95"/>
      <c r="N2" s="95"/>
      <c r="O2" s="95"/>
    </row>
    <row r="3" spans="1:15" s="96" customFormat="1" ht="15" hidden="1">
      <c r="A3" s="95"/>
      <c r="C3" s="28"/>
      <c r="E3" s="28"/>
      <c r="F3" s="52"/>
      <c r="G3" s="95"/>
      <c r="H3" s="95"/>
      <c r="I3" s="95"/>
      <c r="J3" s="95"/>
      <c r="K3" s="95"/>
      <c r="L3" s="95"/>
      <c r="M3" s="95"/>
      <c r="N3" s="95"/>
      <c r="O3" s="95"/>
    </row>
    <row r="4" spans="1:15" s="96" customFormat="1" ht="15" hidden="1">
      <c r="A4" s="95"/>
      <c r="C4" s="28"/>
      <c r="E4" s="28"/>
      <c r="F4" s="52"/>
      <c r="G4" s="95"/>
      <c r="H4" s="95"/>
      <c r="I4" s="95"/>
      <c r="J4" s="95"/>
      <c r="K4" s="95"/>
      <c r="L4" s="95"/>
      <c r="M4" s="95"/>
      <c r="N4" s="95"/>
      <c r="O4" s="95"/>
    </row>
    <row r="5" spans="1:15" s="96" customFormat="1" ht="15" hidden="1">
      <c r="A5" s="95"/>
      <c r="B5" s="18"/>
      <c r="D5" s="18"/>
      <c r="E5" s="97"/>
      <c r="G5" s="95"/>
      <c r="H5" s="95"/>
      <c r="I5" s="95"/>
      <c r="J5" s="95"/>
      <c r="K5" s="95"/>
      <c r="L5" s="95"/>
      <c r="M5" s="95"/>
      <c r="N5" s="95"/>
      <c r="O5" s="95"/>
    </row>
    <row r="6" spans="1:15" s="96" customFormat="1" ht="15" hidden="1">
      <c r="A6" s="95"/>
      <c r="E6" s="97"/>
      <c r="G6" s="95"/>
      <c r="H6" s="95"/>
      <c r="I6" s="95"/>
      <c r="J6" s="95"/>
      <c r="K6" s="95"/>
      <c r="L6" s="95"/>
      <c r="M6" s="95"/>
      <c r="N6" s="95"/>
      <c r="O6" s="95"/>
    </row>
    <row r="7" spans="1:17" s="102" customFormat="1" ht="18" customHeight="1">
      <c r="A7" s="4" t="s">
        <v>0</v>
      </c>
      <c r="B7" s="19"/>
      <c r="C7" s="19"/>
      <c r="D7" s="19"/>
      <c r="E7" s="19"/>
      <c r="F7" s="19"/>
      <c r="G7" s="54"/>
      <c r="H7" s="54"/>
      <c r="I7" s="54"/>
      <c r="J7" s="54"/>
      <c r="K7" s="54"/>
      <c r="L7" s="54"/>
      <c r="M7" s="54"/>
      <c r="N7" s="54"/>
      <c r="O7" s="4" t="s">
        <v>47</v>
      </c>
      <c r="P7" s="4" t="s">
        <v>50</v>
      </c>
      <c r="Q7" s="4"/>
    </row>
    <row r="8" spans="1:17" s="102" customFormat="1" ht="18" customHeight="1">
      <c r="A8" s="4" t="s">
        <v>1</v>
      </c>
      <c r="B8" s="20" t="s">
        <v>20</v>
      </c>
      <c r="C8" s="29"/>
      <c r="D8" s="40"/>
      <c r="E8" s="40"/>
      <c r="F8" s="40"/>
      <c r="G8" s="55"/>
      <c r="H8" s="55"/>
      <c r="I8" s="55"/>
      <c r="J8" s="55"/>
      <c r="K8" s="55"/>
      <c r="L8" s="55"/>
      <c r="M8" s="55"/>
      <c r="N8" s="67"/>
      <c r="O8" s="4" t="s">
        <v>48</v>
      </c>
      <c r="P8" s="4" t="s">
        <v>51</v>
      </c>
      <c r="Q8" s="4"/>
    </row>
    <row r="9" spans="1:17" ht="36" customHeight="1">
      <c r="A9" s="5" t="s">
        <v>55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4" customHeight="1">
      <c r="A10" s="6"/>
      <c r="B10" s="21"/>
      <c r="C10" s="30" t="s">
        <v>24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21"/>
      <c r="P10" s="21"/>
      <c r="Q10" s="83" t="s">
        <v>53</v>
      </c>
    </row>
    <row r="11" spans="1:17" s="103" customFormat="1" ht="21.95" customHeight="1">
      <c r="A11" s="7" t="s">
        <v>3</v>
      </c>
      <c r="B11" s="22"/>
      <c r="C11" s="31" t="s">
        <v>25</v>
      </c>
      <c r="D11" s="42" t="s">
        <v>26</v>
      </c>
      <c r="E11" s="7"/>
      <c r="F11" s="7"/>
      <c r="G11" s="7"/>
      <c r="H11" s="7"/>
      <c r="I11" s="31"/>
      <c r="J11" s="62" t="s">
        <v>42</v>
      </c>
      <c r="K11" s="63"/>
      <c r="L11" s="63"/>
      <c r="M11" s="66"/>
      <c r="N11" s="68" t="s">
        <v>45</v>
      </c>
      <c r="O11" s="73" t="s">
        <v>49</v>
      </c>
      <c r="P11" s="63"/>
      <c r="Q11" s="63"/>
    </row>
    <row r="12" spans="1:17" s="103" customFormat="1" ht="51.95" customHeight="1">
      <c r="A12" s="8" t="s">
        <v>4</v>
      </c>
      <c r="B12" s="23"/>
      <c r="C12" s="32"/>
      <c r="D12" s="14" t="s">
        <v>27</v>
      </c>
      <c r="E12" s="49" t="s">
        <v>32</v>
      </c>
      <c r="F12" s="49" t="s">
        <v>33</v>
      </c>
      <c r="G12" s="49" t="s">
        <v>36</v>
      </c>
      <c r="H12" s="14" t="s">
        <v>37</v>
      </c>
      <c r="I12" s="49" t="s">
        <v>39</v>
      </c>
      <c r="J12" s="49" t="s">
        <v>27</v>
      </c>
      <c r="K12" s="49" t="s">
        <v>43</v>
      </c>
      <c r="L12" s="49" t="s">
        <v>44</v>
      </c>
      <c r="M12" s="49" t="s">
        <v>37</v>
      </c>
      <c r="N12" s="69"/>
      <c r="O12" s="14" t="s">
        <v>25</v>
      </c>
      <c r="P12" s="49" t="s">
        <v>52</v>
      </c>
      <c r="Q12" s="84" t="s">
        <v>54</v>
      </c>
    </row>
    <row r="13" spans="1:17" s="104" customFormat="1" ht="14.85" customHeight="1">
      <c r="A13" s="9" t="s">
        <v>56</v>
      </c>
      <c r="B13" s="24" t="s">
        <v>21</v>
      </c>
      <c r="C13" s="33">
        <f>SUM(D13,J13,N13)</f>
        <v>178</v>
      </c>
      <c r="D13" s="43">
        <f>SUM(E13:I13)</f>
        <v>89</v>
      </c>
      <c r="E13" s="43">
        <v>15</v>
      </c>
      <c r="F13" s="43">
        <v>7</v>
      </c>
      <c r="G13" s="43">
        <v>55</v>
      </c>
      <c r="H13" s="43">
        <v>3</v>
      </c>
      <c r="I13" s="43">
        <v>9</v>
      </c>
      <c r="J13" s="43">
        <f>SUM(K13:M13)</f>
        <v>89</v>
      </c>
      <c r="K13" s="43">
        <v>74</v>
      </c>
      <c r="L13" s="99">
        <v>3</v>
      </c>
      <c r="M13" s="43">
        <v>12</v>
      </c>
      <c r="N13" s="70">
        <v>0</v>
      </c>
      <c r="O13" s="75">
        <f>SUM(P13:Q13)</f>
        <v>0</v>
      </c>
      <c r="P13" s="80">
        <v>0</v>
      </c>
      <c r="Q13" s="88">
        <v>0</v>
      </c>
    </row>
    <row r="14" spans="1:17" ht="14.85" customHeight="1">
      <c r="A14" s="10"/>
      <c r="B14" s="25" t="s">
        <v>22</v>
      </c>
      <c r="C14" s="34">
        <f>SUM(D14,J14,N14)</f>
        <v>282</v>
      </c>
      <c r="D14" s="44">
        <f>SUM(E14:I14)</f>
        <v>178</v>
      </c>
      <c r="E14" s="44">
        <v>37</v>
      </c>
      <c r="F14" s="44">
        <v>21</v>
      </c>
      <c r="G14" s="44">
        <v>79</v>
      </c>
      <c r="H14" s="44">
        <v>3</v>
      </c>
      <c r="I14" s="44">
        <v>38</v>
      </c>
      <c r="J14" s="44">
        <f>SUM(K14:M14)</f>
        <v>104</v>
      </c>
      <c r="K14" s="44">
        <v>83</v>
      </c>
      <c r="L14" s="80">
        <v>5</v>
      </c>
      <c r="M14" s="44">
        <v>16</v>
      </c>
      <c r="N14" s="71">
        <v>0</v>
      </c>
      <c r="O14" s="77">
        <f>SUM(P14:Q14)</f>
        <v>0</v>
      </c>
      <c r="P14" s="80">
        <v>0</v>
      </c>
      <c r="Q14" s="88">
        <v>0</v>
      </c>
    </row>
    <row r="15" spans="1:17" ht="14.85" customHeight="1">
      <c r="A15" s="11"/>
      <c r="B15" s="25" t="s">
        <v>23</v>
      </c>
      <c r="C15" s="35">
        <f>SUM(D15,J15,N15)</f>
        <v>714935.79</v>
      </c>
      <c r="D15" s="45">
        <f>SUM(E15:I15)</f>
        <v>267355.25</v>
      </c>
      <c r="E15" s="45">
        <v>63646.62</v>
      </c>
      <c r="F15" s="45">
        <v>42149.25</v>
      </c>
      <c r="G15" s="56">
        <v>66350.13</v>
      </c>
      <c r="H15" s="56">
        <v>7254.07</v>
      </c>
      <c r="I15" s="56">
        <v>87955.18</v>
      </c>
      <c r="J15" s="56">
        <f>SUM(K15:M15)</f>
        <v>447580.54</v>
      </c>
      <c r="K15" s="56">
        <v>379684.47</v>
      </c>
      <c r="L15" s="100">
        <v>2119.7</v>
      </c>
      <c r="M15" s="56">
        <v>65776.37</v>
      </c>
      <c r="N15" s="72">
        <v>0</v>
      </c>
      <c r="O15" s="76">
        <f>SUM(P15:Q15)</f>
        <v>0</v>
      </c>
      <c r="P15" s="81">
        <v>0</v>
      </c>
      <c r="Q15" s="89">
        <v>0</v>
      </c>
    </row>
    <row r="16" spans="1:17" ht="14.85" customHeight="1">
      <c r="A16" s="12" t="s">
        <v>57</v>
      </c>
      <c r="B16" s="24" t="s">
        <v>21</v>
      </c>
      <c r="C16" s="34">
        <f>SUM(D16,J16,N16)</f>
        <v>24</v>
      </c>
      <c r="D16" s="44">
        <f>SUM(E16:I16)</f>
        <v>23</v>
      </c>
      <c r="E16" s="44">
        <v>7</v>
      </c>
      <c r="F16" s="81">
        <v>0</v>
      </c>
      <c r="G16" s="43">
        <v>15</v>
      </c>
      <c r="H16" s="81">
        <v>0</v>
      </c>
      <c r="I16" s="43">
        <v>1</v>
      </c>
      <c r="J16" s="44">
        <f>SUM(K16:M16)</f>
        <v>1</v>
      </c>
      <c r="K16" s="81">
        <v>0</v>
      </c>
      <c r="L16" s="81">
        <v>0</v>
      </c>
      <c r="M16" s="43">
        <v>1</v>
      </c>
      <c r="N16" s="70">
        <v>0</v>
      </c>
      <c r="O16" s="75">
        <f>SUM(P16:Q16)</f>
        <v>0</v>
      </c>
      <c r="P16" s="80">
        <v>0</v>
      </c>
      <c r="Q16" s="88">
        <v>0</v>
      </c>
    </row>
    <row r="17" spans="1:17" ht="14.85" customHeight="1">
      <c r="A17" s="10"/>
      <c r="B17" s="25" t="s">
        <v>22</v>
      </c>
      <c r="C17" s="34">
        <f>SUM(D17,J17,N17)</f>
        <v>37</v>
      </c>
      <c r="D17" s="44">
        <f>SUM(E17:I17)</f>
        <v>36</v>
      </c>
      <c r="E17" s="44">
        <v>19</v>
      </c>
      <c r="F17" s="81">
        <v>0</v>
      </c>
      <c r="G17" s="43">
        <v>16</v>
      </c>
      <c r="H17" s="81">
        <v>0</v>
      </c>
      <c r="I17" s="43">
        <v>1</v>
      </c>
      <c r="J17" s="44">
        <f>SUM(K17:M17)</f>
        <v>1</v>
      </c>
      <c r="K17" s="81">
        <v>0</v>
      </c>
      <c r="L17" s="81">
        <v>0</v>
      </c>
      <c r="M17" s="43">
        <v>1</v>
      </c>
      <c r="N17" s="70">
        <v>0</v>
      </c>
      <c r="O17" s="77">
        <f>SUM(P17:Q17)</f>
        <v>0</v>
      </c>
      <c r="P17" s="80">
        <v>0</v>
      </c>
      <c r="Q17" s="88">
        <v>0</v>
      </c>
    </row>
    <row r="18" spans="1:17" ht="14.85" customHeight="1">
      <c r="A18" s="11"/>
      <c r="B18" s="25" t="s">
        <v>23</v>
      </c>
      <c r="C18" s="35">
        <f>SUM(D18,J18,N18)</f>
        <v>106191</v>
      </c>
      <c r="D18" s="45">
        <f>SUM(E18:I18)</f>
        <v>103401</v>
      </c>
      <c r="E18" s="45">
        <v>39386</v>
      </c>
      <c r="F18" s="81">
        <v>0</v>
      </c>
      <c r="G18" s="56">
        <v>59238</v>
      </c>
      <c r="H18" s="81">
        <v>0</v>
      </c>
      <c r="I18" s="56">
        <v>4777</v>
      </c>
      <c r="J18" s="56">
        <f>SUM(K18:M18)</f>
        <v>2790</v>
      </c>
      <c r="K18" s="81">
        <v>0</v>
      </c>
      <c r="L18" s="81">
        <v>0</v>
      </c>
      <c r="M18" s="56">
        <v>2790</v>
      </c>
      <c r="N18" s="72">
        <v>0</v>
      </c>
      <c r="O18" s="76">
        <f>SUM(P18:Q18)</f>
        <v>0</v>
      </c>
      <c r="P18" s="81">
        <v>0</v>
      </c>
      <c r="Q18" s="89">
        <v>0</v>
      </c>
    </row>
    <row r="19" spans="1:17" ht="14.85" customHeight="1">
      <c r="A19" s="12" t="s">
        <v>58</v>
      </c>
      <c r="B19" s="24" t="s">
        <v>21</v>
      </c>
      <c r="C19" s="34">
        <f>SUM(D19,J19,N19)</f>
        <v>218</v>
      </c>
      <c r="D19" s="44">
        <f>SUM(E19:I19)</f>
        <v>174</v>
      </c>
      <c r="E19" s="44">
        <f>SUM(E22,E25)</f>
        <v>25</v>
      </c>
      <c r="F19" s="44">
        <f>SUM(F22,F25)</f>
        <v>19</v>
      </c>
      <c r="G19" s="43">
        <f>SUM(G22,G25)</f>
        <v>100</v>
      </c>
      <c r="H19" s="43">
        <f>SUM(H22,H25)</f>
        <v>20</v>
      </c>
      <c r="I19" s="43">
        <f>SUM(I22,I25)</f>
        <v>10</v>
      </c>
      <c r="J19" s="44">
        <f>SUM(K19:M19)</f>
        <v>44</v>
      </c>
      <c r="K19" s="43">
        <f>SUM(K22,K25)</f>
        <v>29</v>
      </c>
      <c r="L19" s="43">
        <f>SUM(L22,L25)</f>
        <v>6</v>
      </c>
      <c r="M19" s="43">
        <f>SUM(M22,M25)</f>
        <v>9</v>
      </c>
      <c r="N19" s="70">
        <f>SUM(N22,N25)</f>
        <v>0</v>
      </c>
      <c r="O19" s="75">
        <f>SUM(P19,Q19)</f>
        <v>575</v>
      </c>
      <c r="P19" s="80">
        <v>486</v>
      </c>
      <c r="Q19" s="88">
        <v>89</v>
      </c>
    </row>
    <row r="20" spans="1:17" ht="14.85" customHeight="1">
      <c r="A20" s="10"/>
      <c r="B20" s="25" t="s">
        <v>22</v>
      </c>
      <c r="C20" s="34">
        <f>SUM(D20,J20,N20)</f>
        <v>424</v>
      </c>
      <c r="D20" s="44">
        <f>SUM(E20:I20)</f>
        <v>378</v>
      </c>
      <c r="E20" s="44">
        <f>SUM(E23,E26)</f>
        <v>80</v>
      </c>
      <c r="F20" s="44">
        <f>SUM(F23,F26)</f>
        <v>45</v>
      </c>
      <c r="G20" s="43">
        <f>SUM(G23,G26)</f>
        <v>150</v>
      </c>
      <c r="H20" s="43">
        <f>SUM(H23,H26)</f>
        <v>66</v>
      </c>
      <c r="I20" s="43">
        <f>SUM(I23,I26)</f>
        <v>37</v>
      </c>
      <c r="J20" s="44">
        <f>SUM(K20:M20)</f>
        <v>46</v>
      </c>
      <c r="K20" s="43">
        <f>SUM(K23,K26)</f>
        <v>31</v>
      </c>
      <c r="L20" s="43">
        <f>SUM(L23,L26)</f>
        <v>6</v>
      </c>
      <c r="M20" s="43">
        <f>SUM(M23,M26)</f>
        <v>9</v>
      </c>
      <c r="N20" s="70">
        <f>SUM(N23,N26)</f>
        <v>0</v>
      </c>
      <c r="O20" s="75">
        <f>SUM(P20,Q20)</f>
        <v>437</v>
      </c>
      <c r="P20" s="80">
        <v>332</v>
      </c>
      <c r="Q20" s="88">
        <v>105</v>
      </c>
    </row>
    <row r="21" spans="1:17" ht="14.85" customHeight="1">
      <c r="A21" s="11"/>
      <c r="B21" s="25" t="s">
        <v>23</v>
      </c>
      <c r="C21" s="35">
        <f>SUM(D21,J21,N21)</f>
        <v>496179.12</v>
      </c>
      <c r="D21" s="45">
        <f>SUM(E21:I21)</f>
        <v>403752.32</v>
      </c>
      <c r="E21" s="45">
        <f>SUM(E24,E27)</f>
        <v>77360.71</v>
      </c>
      <c r="F21" s="45">
        <f>SUM(F24,F27)</f>
        <v>46023.43</v>
      </c>
      <c r="G21" s="56">
        <f>SUM(G24,G27)</f>
        <v>193249.18</v>
      </c>
      <c r="H21" s="56">
        <f>SUM(H24,H27)</f>
        <v>44577.93</v>
      </c>
      <c r="I21" s="56">
        <f>SUM(I24,I27)</f>
        <v>42541.07</v>
      </c>
      <c r="J21" s="56">
        <f>SUM(K21:M21)</f>
        <v>92426.8</v>
      </c>
      <c r="K21" s="56">
        <f>SUM(K24,K27)</f>
        <v>60321.55</v>
      </c>
      <c r="L21" s="56">
        <f>SUM(L24,L27)</f>
        <v>5900.51</v>
      </c>
      <c r="M21" s="56">
        <f>SUM(M24,M27)</f>
        <v>26204.74</v>
      </c>
      <c r="N21" s="72">
        <f>SUM(N24,N27)</f>
        <v>0</v>
      </c>
      <c r="O21" s="76">
        <f>SUM(P21,Q21)</f>
        <v>676</v>
      </c>
      <c r="P21" s="81">
        <v>581</v>
      </c>
      <c r="Q21" s="89">
        <v>95</v>
      </c>
    </row>
    <row r="22" spans="1:17" ht="14.85" customHeight="1">
      <c r="A22" s="12" t="s">
        <v>59</v>
      </c>
      <c r="B22" s="24" t="s">
        <v>21</v>
      </c>
      <c r="C22" s="34">
        <f>SUM(D22,J22,N22)</f>
        <v>104</v>
      </c>
      <c r="D22" s="44">
        <f>SUM(E22:I22)</f>
        <v>84</v>
      </c>
      <c r="E22" s="44">
        <v>13</v>
      </c>
      <c r="F22" s="44">
        <v>7</v>
      </c>
      <c r="G22" s="43">
        <v>47</v>
      </c>
      <c r="H22" s="43">
        <v>12</v>
      </c>
      <c r="I22" s="43">
        <v>5</v>
      </c>
      <c r="J22" s="44">
        <f>SUM(K22:M22)</f>
        <v>20</v>
      </c>
      <c r="K22" s="43">
        <v>15</v>
      </c>
      <c r="L22" s="43">
        <v>1</v>
      </c>
      <c r="M22" s="43">
        <v>4</v>
      </c>
      <c r="N22" s="70">
        <v>0</v>
      </c>
      <c r="O22" s="75">
        <f>SUM(P22:Q22)</f>
        <v>0</v>
      </c>
      <c r="P22" s="80">
        <v>0</v>
      </c>
      <c r="Q22" s="88">
        <v>0</v>
      </c>
    </row>
    <row r="23" spans="1:17" ht="14.85" customHeight="1">
      <c r="A23" s="10"/>
      <c r="B23" s="25" t="s">
        <v>22</v>
      </c>
      <c r="C23" s="34">
        <f>SUM(D23,J23,N23)</f>
        <v>244</v>
      </c>
      <c r="D23" s="44">
        <f>SUM(E23:I23)</f>
        <v>222</v>
      </c>
      <c r="E23" s="44">
        <v>62</v>
      </c>
      <c r="F23" s="44">
        <v>19</v>
      </c>
      <c r="G23" s="43">
        <v>79</v>
      </c>
      <c r="H23" s="43">
        <v>46</v>
      </c>
      <c r="I23" s="43">
        <v>16</v>
      </c>
      <c r="J23" s="44">
        <f>SUM(K23:M23)</f>
        <v>22</v>
      </c>
      <c r="K23" s="43">
        <v>17</v>
      </c>
      <c r="L23" s="43">
        <v>1</v>
      </c>
      <c r="M23" s="43">
        <v>4</v>
      </c>
      <c r="N23" s="70">
        <v>0</v>
      </c>
      <c r="O23" s="75">
        <f>SUM(P23:Q23)</f>
        <v>0</v>
      </c>
      <c r="P23" s="80">
        <v>0</v>
      </c>
      <c r="Q23" s="88">
        <v>0</v>
      </c>
    </row>
    <row r="24" spans="1:17" ht="14.85" customHeight="1">
      <c r="A24" s="11"/>
      <c r="B24" s="25" t="s">
        <v>23</v>
      </c>
      <c r="C24" s="35">
        <f>SUM(D24,J24,N24)</f>
        <v>296895.49</v>
      </c>
      <c r="D24" s="45">
        <f>SUM(E24:I24)</f>
        <v>222546.31</v>
      </c>
      <c r="E24" s="45">
        <v>45755.24</v>
      </c>
      <c r="F24" s="45">
        <v>13765.97</v>
      </c>
      <c r="G24" s="56">
        <v>124513.55</v>
      </c>
      <c r="H24" s="56">
        <v>30225.45</v>
      </c>
      <c r="I24" s="56">
        <v>8286.1</v>
      </c>
      <c r="J24" s="56">
        <f>SUM(K24:M24)</f>
        <v>74349.18</v>
      </c>
      <c r="K24" s="56">
        <v>51656.7</v>
      </c>
      <c r="L24" s="56">
        <v>3079.51</v>
      </c>
      <c r="M24" s="56">
        <v>19612.97</v>
      </c>
      <c r="N24" s="72">
        <v>0</v>
      </c>
      <c r="O24" s="76">
        <f>SUM(P24:Q24)</f>
        <v>0</v>
      </c>
      <c r="P24" s="81">
        <v>0</v>
      </c>
      <c r="Q24" s="89">
        <v>0</v>
      </c>
    </row>
    <row r="25" spans="1:17" ht="14.85" customHeight="1">
      <c r="A25" s="12" t="s">
        <v>60</v>
      </c>
      <c r="B25" s="24" t="s">
        <v>21</v>
      </c>
      <c r="C25" s="34">
        <f>SUM(D25,J25,N25)</f>
        <v>114</v>
      </c>
      <c r="D25" s="44">
        <f>SUM(E25:I25)</f>
        <v>90</v>
      </c>
      <c r="E25" s="44">
        <v>12</v>
      </c>
      <c r="F25" s="44">
        <v>12</v>
      </c>
      <c r="G25" s="43">
        <v>53</v>
      </c>
      <c r="H25" s="43">
        <v>8</v>
      </c>
      <c r="I25" s="43">
        <v>5</v>
      </c>
      <c r="J25" s="44">
        <f>SUM(K25:M25)</f>
        <v>24</v>
      </c>
      <c r="K25" s="43">
        <v>14</v>
      </c>
      <c r="L25" s="43">
        <v>5</v>
      </c>
      <c r="M25" s="43">
        <v>5</v>
      </c>
      <c r="N25" s="70">
        <v>0</v>
      </c>
      <c r="O25" s="75">
        <f>SUM(P25:Q25)</f>
        <v>0</v>
      </c>
      <c r="P25" s="80">
        <v>0</v>
      </c>
      <c r="Q25" s="88">
        <v>0</v>
      </c>
    </row>
    <row r="26" spans="1:17" ht="14.85" customHeight="1">
      <c r="A26" s="10"/>
      <c r="B26" s="25" t="s">
        <v>22</v>
      </c>
      <c r="C26" s="34">
        <f>SUM(D26,J26,N26)</f>
        <v>180</v>
      </c>
      <c r="D26" s="44">
        <f>SUM(E26:I26)</f>
        <v>156</v>
      </c>
      <c r="E26" s="44">
        <v>18</v>
      </c>
      <c r="F26" s="44">
        <v>26</v>
      </c>
      <c r="G26" s="43">
        <v>71</v>
      </c>
      <c r="H26" s="43">
        <v>20</v>
      </c>
      <c r="I26" s="43">
        <v>21</v>
      </c>
      <c r="J26" s="44">
        <f>SUM(K26:M26)</f>
        <v>24</v>
      </c>
      <c r="K26" s="43">
        <v>14</v>
      </c>
      <c r="L26" s="43">
        <v>5</v>
      </c>
      <c r="M26" s="43">
        <v>5</v>
      </c>
      <c r="N26" s="70">
        <v>0</v>
      </c>
      <c r="O26" s="75">
        <f>SUM(P26:Q26)</f>
        <v>0</v>
      </c>
      <c r="P26" s="80">
        <v>0</v>
      </c>
      <c r="Q26" s="88">
        <v>0</v>
      </c>
    </row>
    <row r="27" spans="1:17" ht="14.85" customHeight="1">
      <c r="A27" s="11"/>
      <c r="B27" s="25" t="s">
        <v>23</v>
      </c>
      <c r="C27" s="35">
        <f>SUM(D27,J27,N27)</f>
        <v>199283.63</v>
      </c>
      <c r="D27" s="45">
        <f>SUM(E27:I27)</f>
        <v>181206.01</v>
      </c>
      <c r="E27" s="45">
        <v>31605.47</v>
      </c>
      <c r="F27" s="45">
        <v>32257.46</v>
      </c>
      <c r="G27" s="56">
        <v>68735.63</v>
      </c>
      <c r="H27" s="56">
        <v>14352.48</v>
      </c>
      <c r="I27" s="56">
        <v>34254.97</v>
      </c>
      <c r="J27" s="56">
        <f>SUM(K27:M27)</f>
        <v>18077.62</v>
      </c>
      <c r="K27" s="56">
        <v>8664.85</v>
      </c>
      <c r="L27" s="56">
        <v>2821</v>
      </c>
      <c r="M27" s="56">
        <v>6591.77</v>
      </c>
      <c r="N27" s="72">
        <v>0</v>
      </c>
      <c r="O27" s="76">
        <f>SUM(P27:Q27)</f>
        <v>0</v>
      </c>
      <c r="P27" s="81">
        <v>0</v>
      </c>
      <c r="Q27" s="89">
        <v>0</v>
      </c>
    </row>
    <row r="28" spans="1:17" ht="14.85" customHeight="1">
      <c r="A28" s="12" t="s">
        <v>61</v>
      </c>
      <c r="B28" s="24" t="s">
        <v>21</v>
      </c>
      <c r="C28" s="34">
        <f>SUM(D28,J28,N28)</f>
        <v>213</v>
      </c>
      <c r="D28" s="44">
        <f>SUM(E28:I28)</f>
        <v>147</v>
      </c>
      <c r="E28" s="44">
        <f>SUM(E31,E34)</f>
        <v>16</v>
      </c>
      <c r="F28" s="44">
        <f>SUM(F31,F34)</f>
        <v>4</v>
      </c>
      <c r="G28" s="43">
        <f>SUM(G31,G34)</f>
        <v>95</v>
      </c>
      <c r="H28" s="43">
        <f>SUM(H31,H34)</f>
        <v>16</v>
      </c>
      <c r="I28" s="43">
        <f>SUM(I31,I34)</f>
        <v>16</v>
      </c>
      <c r="J28" s="44">
        <f>SUM(K28:M28)</f>
        <v>66</v>
      </c>
      <c r="K28" s="43">
        <f>SUM(K31,K34)</f>
        <v>61</v>
      </c>
      <c r="L28" s="43">
        <f>SUM(L31,L34)</f>
        <v>2</v>
      </c>
      <c r="M28" s="43">
        <f>SUM(M31,M34)</f>
        <v>3</v>
      </c>
      <c r="N28" s="70">
        <f>SUM(N31,N34)</f>
        <v>0</v>
      </c>
      <c r="O28" s="75">
        <f>SUM(P28,Q28)</f>
        <v>293</v>
      </c>
      <c r="P28" s="80">
        <v>235</v>
      </c>
      <c r="Q28" s="88">
        <v>58</v>
      </c>
    </row>
    <row r="29" spans="1:17" ht="14.85" customHeight="1">
      <c r="A29" s="10"/>
      <c r="B29" s="25" t="s">
        <v>22</v>
      </c>
      <c r="C29" s="34">
        <f>SUM(D29,J29,N29)</f>
        <v>770</v>
      </c>
      <c r="D29" s="44">
        <f>SUM(E29:I29)</f>
        <v>358</v>
      </c>
      <c r="E29" s="44">
        <f>SUM(E32,E35)</f>
        <v>24</v>
      </c>
      <c r="F29" s="44">
        <f>SUM(F32,F35)</f>
        <v>61</v>
      </c>
      <c r="G29" s="43">
        <f>SUM(G32,G35)</f>
        <v>155</v>
      </c>
      <c r="H29" s="43">
        <f>SUM(H32,H35)</f>
        <v>29</v>
      </c>
      <c r="I29" s="43">
        <f>SUM(I32,I35)</f>
        <v>89</v>
      </c>
      <c r="J29" s="44">
        <f>SUM(K29:M29)</f>
        <v>412</v>
      </c>
      <c r="K29" s="43">
        <f>SUM(K32,K35)</f>
        <v>407</v>
      </c>
      <c r="L29" s="43">
        <f>SUM(L32,L35)</f>
        <v>2</v>
      </c>
      <c r="M29" s="43">
        <f>SUM(M32,M35)</f>
        <v>3</v>
      </c>
      <c r="N29" s="70">
        <f>SUM(N32,N35)</f>
        <v>0</v>
      </c>
      <c r="O29" s="75">
        <f>SUM(P29,Q29)</f>
        <v>5576</v>
      </c>
      <c r="P29" s="80">
        <v>5287</v>
      </c>
      <c r="Q29" s="88">
        <v>289</v>
      </c>
    </row>
    <row r="30" spans="1:17" ht="14.85" customHeight="1">
      <c r="A30" s="11"/>
      <c r="B30" s="25" t="s">
        <v>23</v>
      </c>
      <c r="C30" s="35">
        <f>SUM(D30,J30,N30)</f>
        <v>534758</v>
      </c>
      <c r="D30" s="45">
        <f>SUM(E30:I30)</f>
        <v>373790.11</v>
      </c>
      <c r="E30" s="45">
        <f>SUM(E33,E36)</f>
        <v>73482.51</v>
      </c>
      <c r="F30" s="45">
        <f>SUM(F33,F36)</f>
        <v>99593.7</v>
      </c>
      <c r="G30" s="56">
        <f>SUM(G33,G36)</f>
        <v>143011.41</v>
      </c>
      <c r="H30" s="56">
        <f>SUM(H33,H36)</f>
        <v>27308.59</v>
      </c>
      <c r="I30" s="56">
        <f>SUM(I33,I36)</f>
        <v>30393.9</v>
      </c>
      <c r="J30" s="56">
        <f>SUM(K30:M30)</f>
        <v>160967.89</v>
      </c>
      <c r="K30" s="56">
        <f>SUM(K33,K36)</f>
        <v>157124.09</v>
      </c>
      <c r="L30" s="56">
        <f>SUM(L33,L36)</f>
        <v>1211.47</v>
      </c>
      <c r="M30" s="56">
        <f>SUM(M33,M36)</f>
        <v>2632.33</v>
      </c>
      <c r="N30" s="72">
        <f>SUM(N33,N36)</f>
        <v>0</v>
      </c>
      <c r="O30" s="76">
        <f>SUM(P30,Q30)</f>
        <v>703</v>
      </c>
      <c r="P30" s="81">
        <v>394</v>
      </c>
      <c r="Q30" s="89">
        <v>309</v>
      </c>
    </row>
    <row r="31" spans="1:17" ht="14.85" customHeight="1">
      <c r="A31" s="12" t="s">
        <v>62</v>
      </c>
      <c r="B31" s="24" t="s">
        <v>21</v>
      </c>
      <c r="C31" s="34">
        <f>SUM(D31,J31,N31)</f>
        <v>109</v>
      </c>
      <c r="D31" s="44">
        <f>SUM(E31:I31)</f>
        <v>78</v>
      </c>
      <c r="E31" s="44">
        <v>10</v>
      </c>
      <c r="F31" s="44">
        <v>3</v>
      </c>
      <c r="G31" s="43">
        <v>49</v>
      </c>
      <c r="H31" s="43">
        <v>7</v>
      </c>
      <c r="I31" s="43">
        <v>9</v>
      </c>
      <c r="J31" s="44">
        <f>SUM(K31:M31)</f>
        <v>31</v>
      </c>
      <c r="K31" s="43">
        <v>27</v>
      </c>
      <c r="L31" s="43">
        <v>2</v>
      </c>
      <c r="M31" s="43">
        <v>2</v>
      </c>
      <c r="N31" s="70">
        <v>0</v>
      </c>
      <c r="O31" s="75">
        <f>SUM(P31:Q31)</f>
        <v>0</v>
      </c>
      <c r="P31" s="80">
        <v>0</v>
      </c>
      <c r="Q31" s="88">
        <v>0</v>
      </c>
    </row>
    <row r="32" spans="1:17" ht="14.85" customHeight="1">
      <c r="A32" s="10"/>
      <c r="B32" s="25" t="s">
        <v>22</v>
      </c>
      <c r="C32" s="34">
        <f>SUM(D32,J32,N32)</f>
        <v>528</v>
      </c>
      <c r="D32" s="44">
        <f>SUM(E32:I32)</f>
        <v>154</v>
      </c>
      <c r="E32" s="44">
        <v>15</v>
      </c>
      <c r="F32" s="44">
        <v>9</v>
      </c>
      <c r="G32" s="44">
        <v>77</v>
      </c>
      <c r="H32" s="44">
        <v>14</v>
      </c>
      <c r="I32" s="44">
        <v>39</v>
      </c>
      <c r="J32" s="44">
        <f>SUM(K32:M32)</f>
        <v>374</v>
      </c>
      <c r="K32" s="44">
        <v>370</v>
      </c>
      <c r="L32" s="44">
        <v>2</v>
      </c>
      <c r="M32" s="44">
        <v>2</v>
      </c>
      <c r="N32" s="71">
        <v>0</v>
      </c>
      <c r="O32" s="77">
        <f>SUM(P32:Q32)</f>
        <v>0</v>
      </c>
      <c r="P32" s="80">
        <v>0</v>
      </c>
      <c r="Q32" s="88">
        <v>0</v>
      </c>
    </row>
    <row r="33" spans="1:17" ht="14.85" customHeight="1">
      <c r="A33" s="11"/>
      <c r="B33" s="25" t="s">
        <v>23</v>
      </c>
      <c r="C33" s="35">
        <f>SUM(D33,J33,N33)</f>
        <v>226539.82</v>
      </c>
      <c r="D33" s="45">
        <f>SUM(E33:I33)</f>
        <v>178111.79</v>
      </c>
      <c r="E33" s="45">
        <v>68981.69</v>
      </c>
      <c r="F33" s="45">
        <v>5874.74</v>
      </c>
      <c r="G33" s="56">
        <v>73546.36</v>
      </c>
      <c r="H33" s="56">
        <v>10310.41</v>
      </c>
      <c r="I33" s="56">
        <v>19398.59</v>
      </c>
      <c r="J33" s="56">
        <f>SUM(K33:M33)</f>
        <v>48428.03</v>
      </c>
      <c r="K33" s="56">
        <v>44633.47</v>
      </c>
      <c r="L33" s="56">
        <v>1211.47</v>
      </c>
      <c r="M33" s="56">
        <v>2583.09</v>
      </c>
      <c r="N33" s="72">
        <v>0</v>
      </c>
      <c r="O33" s="76">
        <f>SUM(P33:Q33)</f>
        <v>0</v>
      </c>
      <c r="P33" s="81">
        <v>0</v>
      </c>
      <c r="Q33" s="89">
        <v>0</v>
      </c>
    </row>
    <row r="34" spans="1:17" ht="14.85" customHeight="1">
      <c r="A34" s="12" t="s">
        <v>63</v>
      </c>
      <c r="B34" s="24" t="s">
        <v>21</v>
      </c>
      <c r="C34" s="34">
        <f>SUM(D34,J34,N34)</f>
        <v>104</v>
      </c>
      <c r="D34" s="44">
        <f>SUM(E34:I34)</f>
        <v>69</v>
      </c>
      <c r="E34" s="44">
        <v>6</v>
      </c>
      <c r="F34" s="44">
        <v>1</v>
      </c>
      <c r="G34" s="44">
        <v>46</v>
      </c>
      <c r="H34" s="44">
        <v>9</v>
      </c>
      <c r="I34" s="44">
        <v>7</v>
      </c>
      <c r="J34" s="44">
        <f>SUM(K34:M34)</f>
        <v>35</v>
      </c>
      <c r="K34" s="44">
        <v>34</v>
      </c>
      <c r="L34" s="81">
        <v>0</v>
      </c>
      <c r="M34" s="44">
        <v>1</v>
      </c>
      <c r="N34" s="71">
        <v>0</v>
      </c>
      <c r="O34" s="75">
        <f>SUM(P34:Q34)</f>
        <v>0</v>
      </c>
      <c r="P34" s="80">
        <v>0</v>
      </c>
      <c r="Q34" s="88">
        <v>0</v>
      </c>
    </row>
    <row r="35" spans="1:17" ht="14.85" customHeight="1">
      <c r="A35" s="10"/>
      <c r="B35" s="25" t="s">
        <v>22</v>
      </c>
      <c r="C35" s="34">
        <f>SUM(D35,J35,N35)</f>
        <v>242</v>
      </c>
      <c r="D35" s="44">
        <f>SUM(E35:I35)</f>
        <v>204</v>
      </c>
      <c r="E35" s="44">
        <v>9</v>
      </c>
      <c r="F35" s="44">
        <v>52</v>
      </c>
      <c r="G35" s="43">
        <v>78</v>
      </c>
      <c r="H35" s="43">
        <v>15</v>
      </c>
      <c r="I35" s="43">
        <v>50</v>
      </c>
      <c r="J35" s="44">
        <f>SUM(K35:M35)</f>
        <v>38</v>
      </c>
      <c r="K35" s="43">
        <v>37</v>
      </c>
      <c r="L35" s="81">
        <v>0</v>
      </c>
      <c r="M35" s="43">
        <v>1</v>
      </c>
      <c r="N35" s="70">
        <v>0</v>
      </c>
      <c r="O35" s="77">
        <f>SUM(P35:Q35)</f>
        <v>0</v>
      </c>
      <c r="P35" s="80">
        <v>0</v>
      </c>
      <c r="Q35" s="88">
        <v>0</v>
      </c>
    </row>
    <row r="36" spans="1:17" ht="14.85" customHeight="1">
      <c r="A36" s="11"/>
      <c r="B36" s="25" t="s">
        <v>23</v>
      </c>
      <c r="C36" s="35">
        <f>SUM(D36,J36,N36)</f>
        <v>308218.18</v>
      </c>
      <c r="D36" s="45">
        <f>SUM(E36:I36)</f>
        <v>195678.32</v>
      </c>
      <c r="E36" s="45">
        <v>4500.82</v>
      </c>
      <c r="F36" s="45">
        <v>93718.96</v>
      </c>
      <c r="G36" s="45">
        <v>69465.05</v>
      </c>
      <c r="H36" s="45">
        <v>16998.18</v>
      </c>
      <c r="I36" s="45">
        <v>10995.31</v>
      </c>
      <c r="J36" s="45">
        <f>SUM(K36:M36)</f>
        <v>112539.86</v>
      </c>
      <c r="K36" s="45">
        <v>112490.62</v>
      </c>
      <c r="L36" s="81">
        <v>0</v>
      </c>
      <c r="M36" s="45">
        <v>49.24</v>
      </c>
      <c r="N36" s="101">
        <v>0</v>
      </c>
      <c r="O36" s="76">
        <f>SUM(P36:Q36)</f>
        <v>0</v>
      </c>
      <c r="P36" s="81">
        <v>0</v>
      </c>
      <c r="Q36" s="89">
        <v>0</v>
      </c>
    </row>
    <row r="37" spans="1:17" ht="14.85" customHeight="1">
      <c r="A37" s="12" t="s">
        <v>64</v>
      </c>
      <c r="B37" s="24" t="s">
        <v>21</v>
      </c>
      <c r="C37" s="34">
        <f>SUM(D37,J37,N37)</f>
        <v>66</v>
      </c>
      <c r="D37" s="44">
        <f>SUM(E37:I37)</f>
        <v>48</v>
      </c>
      <c r="E37" s="44">
        <f>E40</f>
        <v>6</v>
      </c>
      <c r="F37" s="44">
        <f>F40</f>
        <v>2</v>
      </c>
      <c r="G37" s="43">
        <f>G40</f>
        <v>18</v>
      </c>
      <c r="H37" s="43">
        <f>H40</f>
        <v>12</v>
      </c>
      <c r="I37" s="43">
        <f>I40</f>
        <v>10</v>
      </c>
      <c r="J37" s="44">
        <f>SUM(K37:M37)</f>
        <v>18</v>
      </c>
      <c r="K37" s="43">
        <f>K40</f>
        <v>12</v>
      </c>
      <c r="L37" s="43">
        <f>L40</f>
        <v>1</v>
      </c>
      <c r="M37" s="43">
        <f>M40</f>
        <v>5</v>
      </c>
      <c r="N37" s="70">
        <f>N40</f>
        <v>0</v>
      </c>
      <c r="O37" s="75">
        <f>SUM(P37:Q37)</f>
        <v>191</v>
      </c>
      <c r="P37" s="80">
        <v>166</v>
      </c>
      <c r="Q37" s="88">
        <v>25</v>
      </c>
    </row>
    <row r="38" spans="1:17" ht="14.85" customHeight="1">
      <c r="A38" s="10"/>
      <c r="B38" s="25" t="s">
        <v>22</v>
      </c>
      <c r="C38" s="34">
        <f>SUM(D38,J38,N38)</f>
        <v>125</v>
      </c>
      <c r="D38" s="44">
        <f>SUM(E38:I38)</f>
        <v>104</v>
      </c>
      <c r="E38" s="44">
        <f>E41</f>
        <v>13</v>
      </c>
      <c r="F38" s="44">
        <f>F41</f>
        <v>4</v>
      </c>
      <c r="G38" s="44">
        <f>G41</f>
        <v>45</v>
      </c>
      <c r="H38" s="44">
        <f>H41</f>
        <v>28</v>
      </c>
      <c r="I38" s="44">
        <f>I41</f>
        <v>14</v>
      </c>
      <c r="J38" s="44">
        <f>SUM(K38:M38)</f>
        <v>21</v>
      </c>
      <c r="K38" s="44">
        <f>K41</f>
        <v>14</v>
      </c>
      <c r="L38" s="44">
        <f>L41</f>
        <v>2</v>
      </c>
      <c r="M38" s="44">
        <f>M41</f>
        <v>5</v>
      </c>
      <c r="N38" s="71">
        <f>N41</f>
        <v>0</v>
      </c>
      <c r="O38" s="77">
        <f>SUM(P38:Q38)</f>
        <v>223</v>
      </c>
      <c r="P38" s="80">
        <v>188</v>
      </c>
      <c r="Q38" s="88">
        <v>35</v>
      </c>
    </row>
    <row r="39" spans="1:17" ht="14.85" customHeight="1">
      <c r="A39" s="11"/>
      <c r="B39" s="25" t="s">
        <v>23</v>
      </c>
      <c r="C39" s="35">
        <f>SUM(D39,J39,N39)</f>
        <v>157437.29</v>
      </c>
      <c r="D39" s="45">
        <f>SUM(E39:I39)</f>
        <v>138382.31</v>
      </c>
      <c r="E39" s="45">
        <f>E42</f>
        <v>17092.78</v>
      </c>
      <c r="F39" s="45">
        <f>F42</f>
        <v>329.23</v>
      </c>
      <c r="G39" s="56">
        <f>G42</f>
        <v>36171.81</v>
      </c>
      <c r="H39" s="56">
        <f>H42</f>
        <v>64303.56</v>
      </c>
      <c r="I39" s="56">
        <f>I42</f>
        <v>20484.93</v>
      </c>
      <c r="J39" s="56">
        <f>SUM(K39:M39)</f>
        <v>19054.98</v>
      </c>
      <c r="K39" s="56">
        <f>K42</f>
        <v>9513.83</v>
      </c>
      <c r="L39" s="56">
        <f>L42</f>
        <v>96.29</v>
      </c>
      <c r="M39" s="56">
        <f>M42</f>
        <v>9444.86</v>
      </c>
      <c r="N39" s="72">
        <f>N42</f>
        <v>0</v>
      </c>
      <c r="O39" s="76">
        <f>SUM(P39:Q39)</f>
        <v>223</v>
      </c>
      <c r="P39" s="81">
        <v>188</v>
      </c>
      <c r="Q39" s="89">
        <v>35</v>
      </c>
    </row>
    <row r="40" spans="1:17" ht="14.85" customHeight="1">
      <c r="A40" s="12" t="s">
        <v>65</v>
      </c>
      <c r="B40" s="24" t="s">
        <v>21</v>
      </c>
      <c r="C40" s="34">
        <f>SUM(D40,J40,N40)</f>
        <v>66</v>
      </c>
      <c r="D40" s="44">
        <f>SUM(E40:I40)</f>
        <v>48</v>
      </c>
      <c r="E40" s="44">
        <v>6</v>
      </c>
      <c r="F40" s="44">
        <v>2</v>
      </c>
      <c r="G40" s="44">
        <v>18</v>
      </c>
      <c r="H40" s="44">
        <v>12</v>
      </c>
      <c r="I40" s="44">
        <v>10</v>
      </c>
      <c r="J40" s="44">
        <f>SUM(K40:M40)</f>
        <v>18</v>
      </c>
      <c r="K40" s="44">
        <v>12</v>
      </c>
      <c r="L40" s="44">
        <v>1</v>
      </c>
      <c r="M40" s="44">
        <v>5</v>
      </c>
      <c r="N40" s="71">
        <v>0</v>
      </c>
      <c r="O40" s="75">
        <f>SUM(P40:Q40)</f>
        <v>0</v>
      </c>
      <c r="P40" s="80">
        <v>0</v>
      </c>
      <c r="Q40" s="88">
        <v>0</v>
      </c>
    </row>
    <row r="41" spans="1:17" ht="14.85" customHeight="1">
      <c r="A41" s="10"/>
      <c r="B41" s="25" t="s">
        <v>22</v>
      </c>
      <c r="C41" s="36">
        <f>SUM(D41,J41,N41)</f>
        <v>125</v>
      </c>
      <c r="D41" s="46">
        <f>SUM(E41:I41)</f>
        <v>104</v>
      </c>
      <c r="E41" s="46">
        <v>13</v>
      </c>
      <c r="F41" s="46">
        <v>4</v>
      </c>
      <c r="G41" s="44">
        <v>45</v>
      </c>
      <c r="H41" s="44">
        <v>28</v>
      </c>
      <c r="I41" s="44">
        <v>14</v>
      </c>
      <c r="J41" s="44">
        <f>SUM(K41:M41)</f>
        <v>21</v>
      </c>
      <c r="K41" s="44">
        <v>14</v>
      </c>
      <c r="L41" s="44">
        <v>2</v>
      </c>
      <c r="M41" s="44">
        <v>5</v>
      </c>
      <c r="N41" s="70">
        <v>0</v>
      </c>
      <c r="O41" s="77">
        <f>SUM(P41:Q41)</f>
        <v>0</v>
      </c>
      <c r="P41" s="80">
        <v>0</v>
      </c>
      <c r="Q41" s="88">
        <v>0</v>
      </c>
    </row>
    <row r="42" spans="1:17" ht="14.85" customHeight="1">
      <c r="A42" s="11"/>
      <c r="B42" s="25" t="s">
        <v>23</v>
      </c>
      <c r="C42" s="37">
        <f>SUM(D42,J42,N42)</f>
        <v>157437.29</v>
      </c>
      <c r="D42" s="47">
        <f>SUM(E42:I42)</f>
        <v>138382.31</v>
      </c>
      <c r="E42" s="47">
        <v>17092.78</v>
      </c>
      <c r="F42" s="47">
        <v>329.23</v>
      </c>
      <c r="G42" s="57">
        <v>36171.81</v>
      </c>
      <c r="H42" s="57">
        <v>64303.56</v>
      </c>
      <c r="I42" s="57">
        <v>20484.93</v>
      </c>
      <c r="J42" s="56">
        <f>SUM(K42:M42)</f>
        <v>19054.98</v>
      </c>
      <c r="K42" s="57">
        <v>9513.83</v>
      </c>
      <c r="L42" s="57">
        <v>96.29</v>
      </c>
      <c r="M42" s="57">
        <v>9444.86</v>
      </c>
      <c r="N42" s="72">
        <v>0</v>
      </c>
      <c r="O42" s="76">
        <f>SUM(P42:Q42)</f>
        <v>0</v>
      </c>
      <c r="P42" s="81">
        <v>0</v>
      </c>
      <c r="Q42" s="89">
        <v>0</v>
      </c>
    </row>
    <row r="43" spans="1:17" s="105" customFormat="1" ht="23.25" customHeight="1">
      <c r="A43" s="13" t="s">
        <v>15</v>
      </c>
      <c r="B43" s="13"/>
      <c r="C43" s="38">
        <v>2545</v>
      </c>
      <c r="D43" s="13" t="s">
        <v>28</v>
      </c>
      <c r="E43" s="38">
        <v>5190</v>
      </c>
      <c r="F43" s="13" t="s">
        <v>34</v>
      </c>
      <c r="G43" s="58">
        <v>7150655.76</v>
      </c>
      <c r="H43" s="13" t="s">
        <v>38</v>
      </c>
      <c r="I43" s="13"/>
      <c r="J43" s="13"/>
      <c r="K43" s="13"/>
      <c r="L43" s="13"/>
      <c r="M43" s="13"/>
      <c r="N43" s="13"/>
      <c r="O43" s="13"/>
      <c r="P43" s="13"/>
      <c r="Q43" s="13"/>
    </row>
    <row r="44" spans="1:17" s="105" customFormat="1" ht="23.25" customHeight="1">
      <c r="A44" s="13" t="s">
        <v>16</v>
      </c>
      <c r="B44" s="13"/>
      <c r="C44" s="38">
        <v>3219</v>
      </c>
      <c r="D44" s="13" t="s">
        <v>29</v>
      </c>
      <c r="E44" s="38">
        <v>4459</v>
      </c>
      <c r="F44" s="13" t="s">
        <v>34</v>
      </c>
      <c r="G44" s="58">
        <v>4508373.28</v>
      </c>
      <c r="H44" s="13" t="s">
        <v>38</v>
      </c>
      <c r="I44" s="13"/>
      <c r="J44" s="13"/>
      <c r="K44" s="13"/>
      <c r="L44" s="13"/>
      <c r="M44" s="13"/>
      <c r="N44" s="13"/>
      <c r="O44" s="13"/>
      <c r="P44" s="13"/>
      <c r="Q44" s="13"/>
    </row>
    <row r="45" spans="1:17" s="105" customFormat="1" ht="23.25" customHeight="1">
      <c r="A45" s="13" t="s">
        <v>17</v>
      </c>
      <c r="B45" s="26"/>
      <c r="C45" s="39">
        <v>8225</v>
      </c>
      <c r="D45" s="13" t="s">
        <v>30</v>
      </c>
      <c r="E45" s="98">
        <v>12256</v>
      </c>
      <c r="F45" s="26" t="s">
        <v>35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23.25" customHeight="1">
      <c r="A46" s="14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53" customFormat="1" ht="15">
      <c r="A47" s="15" t="s">
        <v>19</v>
      </c>
      <c r="B47" s="15"/>
      <c r="C47" s="16"/>
      <c r="D47" s="15" t="s">
        <v>31</v>
      </c>
      <c r="E47" s="50"/>
      <c r="G47" s="59"/>
      <c r="H47" s="59"/>
      <c r="I47" s="16" t="s">
        <v>40</v>
      </c>
      <c r="J47" s="59"/>
      <c r="K47" s="59"/>
      <c r="L47" s="59"/>
      <c r="M47" s="59"/>
      <c r="N47" s="16" t="s">
        <v>46</v>
      </c>
      <c r="O47" s="59"/>
      <c r="P47" s="82"/>
      <c r="Q47" s="90"/>
    </row>
    <row r="48" spans="1:17" s="53" customFormat="1" ht="15">
      <c r="A48" s="16"/>
      <c r="B48" s="16"/>
      <c r="C48" s="16"/>
      <c r="D48" s="16"/>
      <c r="E48" s="51"/>
      <c r="F48" s="51"/>
      <c r="G48" s="51"/>
      <c r="H48" s="51"/>
      <c r="I48" s="16" t="s">
        <v>41</v>
      </c>
      <c r="J48" s="51"/>
      <c r="K48" s="51"/>
      <c r="L48" s="51"/>
      <c r="M48" s="51"/>
      <c r="N48" s="51"/>
      <c r="O48" s="51"/>
      <c r="P48" s="51"/>
      <c r="Q48" s="51"/>
    </row>
    <row r="49" spans="1:17" ht="1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</sheetData>
  <mergeCells count="23">
    <mergeCell ref="B46:Q46"/>
    <mergeCell ref="A37:A39"/>
    <mergeCell ref="A40:A42"/>
    <mergeCell ref="A22:A24"/>
    <mergeCell ref="A25:A27"/>
    <mergeCell ref="A28:A30"/>
    <mergeCell ref="A31:A33"/>
    <mergeCell ref="A34:A36"/>
    <mergeCell ref="O11:Q11"/>
    <mergeCell ref="A12:B12"/>
    <mergeCell ref="A13:A15"/>
    <mergeCell ref="A16:A18"/>
    <mergeCell ref="A19:A21"/>
    <mergeCell ref="A11:B11"/>
    <mergeCell ref="C11:C12"/>
    <mergeCell ref="D11:I11"/>
    <mergeCell ref="J11:M11"/>
    <mergeCell ref="N11:N12"/>
    <mergeCell ref="P7:Q7"/>
    <mergeCell ref="B8:C8"/>
    <mergeCell ref="P8:Q8"/>
    <mergeCell ref="A9:Q9"/>
    <mergeCell ref="C10:N1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85" zoomScaleNormal="85" workbookViewId="0" topLeftCell="A19">
      <selection activeCell="G15" sqref="G15"/>
    </sheetView>
  </sheetViews>
  <sheetFormatPr defaultColWidth="9.28125" defaultRowHeight="15"/>
  <cols>
    <col min="1" max="1" width="22.28125" style="106" customWidth="1"/>
    <col min="2" max="2" width="16.8515625" style="0" customWidth="1"/>
    <col min="3" max="3" width="12.7109375" style="0" customWidth="1"/>
    <col min="4" max="4" width="16.421875" style="0" customWidth="1"/>
    <col min="5" max="6" width="12.7109375" style="0" customWidth="1"/>
    <col min="7" max="7" width="16.8515625" style="0" customWidth="1"/>
    <col min="8" max="17" width="12.7109375" style="0" customWidth="1"/>
  </cols>
  <sheetData>
    <row r="1" spans="5:15" s="96" customFormat="1" ht="15" hidden="1">
      <c r="E1" s="48"/>
      <c r="G1" s="95"/>
      <c r="H1" s="95"/>
      <c r="I1" s="95"/>
      <c r="J1" s="95"/>
      <c r="K1" s="95"/>
      <c r="L1" s="95"/>
      <c r="M1" s="95"/>
      <c r="N1" s="95"/>
      <c r="O1" s="95"/>
    </row>
    <row r="2" spans="3:15" s="96" customFormat="1" ht="15" hidden="1">
      <c r="C2" s="21"/>
      <c r="E2" s="97"/>
      <c r="G2" s="95"/>
      <c r="H2" s="95"/>
      <c r="I2" s="95"/>
      <c r="J2" s="95"/>
      <c r="K2" s="95"/>
      <c r="L2" s="95"/>
      <c r="M2" s="95"/>
      <c r="N2" s="95"/>
      <c r="O2" s="95"/>
    </row>
    <row r="3" spans="1:15" s="96" customFormat="1" ht="15" hidden="1">
      <c r="A3" s="95"/>
      <c r="C3" s="28"/>
      <c r="E3" s="28"/>
      <c r="F3" s="52"/>
      <c r="G3" s="95"/>
      <c r="H3" s="95"/>
      <c r="I3" s="95"/>
      <c r="J3" s="95"/>
      <c r="K3" s="95"/>
      <c r="L3" s="95"/>
      <c r="M3" s="95"/>
      <c r="N3" s="95"/>
      <c r="O3" s="95"/>
    </row>
    <row r="4" spans="1:15" s="96" customFormat="1" ht="15" hidden="1">
      <c r="A4" s="95"/>
      <c r="C4" s="28"/>
      <c r="E4" s="28"/>
      <c r="F4" s="52"/>
      <c r="G4" s="95"/>
      <c r="H4" s="95"/>
      <c r="I4" s="95"/>
      <c r="J4" s="95"/>
      <c r="K4" s="95"/>
      <c r="L4" s="95"/>
      <c r="M4" s="95"/>
      <c r="N4" s="95"/>
      <c r="O4" s="95"/>
    </row>
    <row r="5" spans="1:15" s="96" customFormat="1" ht="15" hidden="1">
      <c r="A5" s="95"/>
      <c r="B5" s="18"/>
      <c r="D5" s="18"/>
      <c r="E5" s="97"/>
      <c r="G5" s="95"/>
      <c r="H5" s="95"/>
      <c r="I5" s="95"/>
      <c r="J5" s="95"/>
      <c r="K5" s="95"/>
      <c r="L5" s="95"/>
      <c r="M5" s="95"/>
      <c r="N5" s="95"/>
      <c r="O5" s="95"/>
    </row>
    <row r="6" spans="1:15" s="96" customFormat="1" ht="15" hidden="1">
      <c r="A6" s="95"/>
      <c r="E6" s="97"/>
      <c r="G6" s="95"/>
      <c r="H6" s="95"/>
      <c r="I6" s="95"/>
      <c r="J6" s="95"/>
      <c r="K6" s="95"/>
      <c r="L6" s="95"/>
      <c r="M6" s="95"/>
      <c r="N6" s="95"/>
      <c r="O6" s="95"/>
    </row>
    <row r="7" spans="1:17" s="106" customFormat="1" ht="18" customHeight="1">
      <c r="A7" s="4" t="s">
        <v>0</v>
      </c>
      <c r="B7" s="19"/>
      <c r="C7" s="19"/>
      <c r="D7" s="19"/>
      <c r="E7" s="19"/>
      <c r="F7" s="19"/>
      <c r="G7" s="54"/>
      <c r="H7" s="54"/>
      <c r="I7" s="54"/>
      <c r="J7" s="54"/>
      <c r="K7" s="54"/>
      <c r="L7" s="54"/>
      <c r="M7" s="54"/>
      <c r="N7" s="54"/>
      <c r="O7" s="4" t="s">
        <v>47</v>
      </c>
      <c r="P7" s="4" t="s">
        <v>50</v>
      </c>
      <c r="Q7" s="4"/>
    </row>
    <row r="8" spans="1:17" s="106" customFormat="1" ht="18" customHeight="1">
      <c r="A8" s="4" t="s">
        <v>1</v>
      </c>
      <c r="B8" s="20" t="s">
        <v>20</v>
      </c>
      <c r="C8" s="29"/>
      <c r="D8" s="40"/>
      <c r="E8" s="40"/>
      <c r="F8" s="40"/>
      <c r="G8" s="55"/>
      <c r="H8" s="55"/>
      <c r="I8" s="55"/>
      <c r="J8" s="55"/>
      <c r="K8" s="55"/>
      <c r="L8" s="55"/>
      <c r="M8" s="55"/>
      <c r="N8" s="67"/>
      <c r="O8" s="4" t="s">
        <v>48</v>
      </c>
      <c r="P8" s="4" t="s">
        <v>51</v>
      </c>
      <c r="Q8" s="4"/>
    </row>
    <row r="9" spans="1:17" ht="36" customHeight="1">
      <c r="A9" s="5" t="s">
        <v>66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4" customHeight="1">
      <c r="A10" s="6"/>
      <c r="B10" s="21"/>
      <c r="C10" s="30" t="s">
        <v>24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21"/>
      <c r="P10" s="21"/>
      <c r="Q10" s="83" t="s">
        <v>53</v>
      </c>
    </row>
    <row r="11" spans="1:17" s="103" customFormat="1" ht="21.95" customHeight="1">
      <c r="A11" s="7" t="s">
        <v>3</v>
      </c>
      <c r="B11" s="22"/>
      <c r="C11" s="31" t="s">
        <v>25</v>
      </c>
      <c r="D11" s="42" t="s">
        <v>26</v>
      </c>
      <c r="E11" s="7"/>
      <c r="F11" s="7"/>
      <c r="G11" s="7"/>
      <c r="H11" s="7"/>
      <c r="I11" s="31"/>
      <c r="J11" s="62" t="s">
        <v>42</v>
      </c>
      <c r="K11" s="63"/>
      <c r="L11" s="63"/>
      <c r="M11" s="66"/>
      <c r="N11" s="68" t="s">
        <v>45</v>
      </c>
      <c r="O11" s="73" t="s">
        <v>49</v>
      </c>
      <c r="P11" s="63"/>
      <c r="Q11" s="63"/>
    </row>
    <row r="12" spans="1:17" s="103" customFormat="1" ht="51.95" customHeight="1">
      <c r="A12" s="8" t="s">
        <v>4</v>
      </c>
      <c r="B12" s="23"/>
      <c r="C12" s="32"/>
      <c r="D12" s="14" t="s">
        <v>27</v>
      </c>
      <c r="E12" s="49" t="s">
        <v>32</v>
      </c>
      <c r="F12" s="49" t="s">
        <v>33</v>
      </c>
      <c r="G12" s="49" t="s">
        <v>36</v>
      </c>
      <c r="H12" s="14" t="s">
        <v>37</v>
      </c>
      <c r="I12" s="49" t="s">
        <v>39</v>
      </c>
      <c r="J12" s="49" t="s">
        <v>27</v>
      </c>
      <c r="K12" s="49" t="s">
        <v>43</v>
      </c>
      <c r="L12" s="49" t="s">
        <v>44</v>
      </c>
      <c r="M12" s="49" t="s">
        <v>37</v>
      </c>
      <c r="N12" s="69"/>
      <c r="O12" s="14" t="s">
        <v>25</v>
      </c>
      <c r="P12" s="49" t="s">
        <v>52</v>
      </c>
      <c r="Q12" s="84" t="s">
        <v>54</v>
      </c>
    </row>
    <row r="13" spans="1:17" s="104" customFormat="1" ht="14.85" customHeight="1">
      <c r="A13" s="9" t="s">
        <v>67</v>
      </c>
      <c r="B13" s="24" t="s">
        <v>21</v>
      </c>
      <c r="C13" s="33">
        <f>SUM(D13,J13,N13)</f>
        <v>94</v>
      </c>
      <c r="D13" s="43">
        <f>SUM(E13:I13)</f>
        <v>74</v>
      </c>
      <c r="E13" s="43">
        <f>E16</f>
        <v>11</v>
      </c>
      <c r="F13" s="43">
        <f>F16</f>
        <v>2</v>
      </c>
      <c r="G13" s="43">
        <f>G16</f>
        <v>36</v>
      </c>
      <c r="H13" s="43">
        <f>H16</f>
        <v>22</v>
      </c>
      <c r="I13" s="43">
        <f>I16</f>
        <v>3</v>
      </c>
      <c r="J13" s="43">
        <f>SUM(K13:M13)</f>
        <v>20</v>
      </c>
      <c r="K13" s="43">
        <f>K16</f>
        <v>10</v>
      </c>
      <c r="L13" s="43">
        <f>L16</f>
        <v>4</v>
      </c>
      <c r="M13" s="43">
        <f>M16</f>
        <v>6</v>
      </c>
      <c r="N13" s="70">
        <f>N16</f>
        <v>0</v>
      </c>
      <c r="O13" s="75">
        <f>SUM(P13:Q13)</f>
        <v>341</v>
      </c>
      <c r="P13" s="80">
        <v>299</v>
      </c>
      <c r="Q13" s="88">
        <v>42</v>
      </c>
    </row>
    <row r="14" spans="1:17" ht="14.85" customHeight="1">
      <c r="A14" s="10"/>
      <c r="B14" s="25" t="s">
        <v>22</v>
      </c>
      <c r="C14" s="34">
        <f>SUM(D14,J14,N14)</f>
        <v>221</v>
      </c>
      <c r="D14" s="44">
        <f>SUM(E14:I14)</f>
        <v>194</v>
      </c>
      <c r="E14" s="44">
        <f>E17</f>
        <v>36</v>
      </c>
      <c r="F14" s="44">
        <f>F17</f>
        <v>8</v>
      </c>
      <c r="G14" s="44">
        <f>G17</f>
        <v>49</v>
      </c>
      <c r="H14" s="44">
        <f>H17</f>
        <v>94</v>
      </c>
      <c r="I14" s="44">
        <f>I17</f>
        <v>7</v>
      </c>
      <c r="J14" s="44">
        <f>SUM(K14:M14)</f>
        <v>27</v>
      </c>
      <c r="K14" s="44">
        <f>K17</f>
        <v>13</v>
      </c>
      <c r="L14" s="44">
        <f>L17</f>
        <v>6</v>
      </c>
      <c r="M14" s="44">
        <f>M17</f>
        <v>8</v>
      </c>
      <c r="N14" s="71">
        <f>N17</f>
        <v>0</v>
      </c>
      <c r="O14" s="77">
        <f>SUM(P14:Q14)</f>
        <v>648</v>
      </c>
      <c r="P14" s="80">
        <v>545</v>
      </c>
      <c r="Q14" s="88">
        <v>103</v>
      </c>
    </row>
    <row r="15" spans="1:17" ht="14.85" customHeight="1">
      <c r="A15" s="11"/>
      <c r="B15" s="25" t="s">
        <v>23</v>
      </c>
      <c r="C15" s="35">
        <f>SUM(D15,J15,N15)</f>
        <v>493152.65</v>
      </c>
      <c r="D15" s="45">
        <f>SUM(E15:I15)</f>
        <v>353979.63</v>
      </c>
      <c r="E15" s="45">
        <f>E18</f>
        <v>25287.1</v>
      </c>
      <c r="F15" s="45">
        <f>F18</f>
        <v>5765.7</v>
      </c>
      <c r="G15" s="56">
        <f>G18</f>
        <v>59638.52</v>
      </c>
      <c r="H15" s="56">
        <f>H18</f>
        <v>250743.48</v>
      </c>
      <c r="I15" s="56">
        <f>I18</f>
        <v>12544.83</v>
      </c>
      <c r="J15" s="56">
        <f>SUM(K15:M15)</f>
        <v>139173.02</v>
      </c>
      <c r="K15" s="56">
        <f>K18</f>
        <v>124927.57</v>
      </c>
      <c r="L15" s="56">
        <f>L18</f>
        <v>7022.74</v>
      </c>
      <c r="M15" s="56">
        <f>M18</f>
        <v>7222.71</v>
      </c>
      <c r="N15" s="72">
        <f>N18</f>
        <v>0</v>
      </c>
      <c r="O15" s="76">
        <f>SUM(P15:Q15)</f>
        <v>586</v>
      </c>
      <c r="P15" s="81">
        <v>469</v>
      </c>
      <c r="Q15" s="89">
        <v>117</v>
      </c>
    </row>
    <row r="16" spans="1:17" ht="14.85" customHeight="1">
      <c r="A16" s="12" t="s">
        <v>68</v>
      </c>
      <c r="B16" s="24" t="s">
        <v>21</v>
      </c>
      <c r="C16" s="108">
        <f>SUM(D16,J16,N16)</f>
        <v>94</v>
      </c>
      <c r="D16" s="114">
        <f>SUM(E16:I16)</f>
        <v>74</v>
      </c>
      <c r="E16" s="115">
        <v>11</v>
      </c>
      <c r="F16" s="115">
        <v>2</v>
      </c>
      <c r="G16" s="114">
        <v>36</v>
      </c>
      <c r="H16" s="114">
        <v>22</v>
      </c>
      <c r="I16" s="114">
        <v>3</v>
      </c>
      <c r="J16" s="114">
        <f>SUM(K16:M16)</f>
        <v>20</v>
      </c>
      <c r="K16" s="114">
        <v>10</v>
      </c>
      <c r="L16" s="114">
        <v>4</v>
      </c>
      <c r="M16" s="114">
        <v>6</v>
      </c>
      <c r="N16" s="70">
        <v>0</v>
      </c>
      <c r="O16" s="75">
        <f>SUM(P16:Q16)</f>
        <v>0</v>
      </c>
      <c r="P16" s="80">
        <v>0</v>
      </c>
      <c r="Q16" s="88">
        <v>0</v>
      </c>
    </row>
    <row r="17" spans="1:17" ht="14.85" customHeight="1">
      <c r="A17" s="10"/>
      <c r="B17" s="25" t="s">
        <v>22</v>
      </c>
      <c r="C17" s="109">
        <f>SUM(D17,J17,N17)</f>
        <v>221</v>
      </c>
      <c r="D17" s="115">
        <f>SUM(E17:I17)</f>
        <v>194</v>
      </c>
      <c r="E17" s="115">
        <v>36</v>
      </c>
      <c r="F17" s="115">
        <v>8</v>
      </c>
      <c r="G17" s="114">
        <v>49</v>
      </c>
      <c r="H17" s="114">
        <v>94</v>
      </c>
      <c r="I17" s="114">
        <v>7</v>
      </c>
      <c r="J17" s="115">
        <f>SUM(K17:M17)</f>
        <v>27</v>
      </c>
      <c r="K17" s="114">
        <v>13</v>
      </c>
      <c r="L17" s="114">
        <v>6</v>
      </c>
      <c r="M17" s="114">
        <v>8</v>
      </c>
      <c r="N17" s="70">
        <v>0</v>
      </c>
      <c r="O17" s="77">
        <f>SUM(P17:Q17)</f>
        <v>0</v>
      </c>
      <c r="P17" s="80">
        <v>0</v>
      </c>
      <c r="Q17" s="88">
        <v>0</v>
      </c>
    </row>
    <row r="18" spans="1:17" ht="14.85" customHeight="1">
      <c r="A18" s="11"/>
      <c r="B18" s="25" t="s">
        <v>23</v>
      </c>
      <c r="C18" s="110">
        <f>SUM(D18,J18,N18)</f>
        <v>493152.65</v>
      </c>
      <c r="D18" s="116">
        <f>SUM(E18:I18)</f>
        <v>353979.63</v>
      </c>
      <c r="E18" s="116">
        <v>25287.1</v>
      </c>
      <c r="F18" s="116">
        <v>5765.7</v>
      </c>
      <c r="G18" s="123">
        <v>59638.52</v>
      </c>
      <c r="H18" s="123">
        <v>250743.48</v>
      </c>
      <c r="I18" s="123">
        <v>12544.83</v>
      </c>
      <c r="J18" s="123">
        <f>SUM(K18:M18)</f>
        <v>139173.02</v>
      </c>
      <c r="K18" s="123">
        <v>124927.57</v>
      </c>
      <c r="L18" s="123">
        <v>7022.74</v>
      </c>
      <c r="M18" s="123">
        <v>7222.71</v>
      </c>
      <c r="N18" s="70">
        <v>0</v>
      </c>
      <c r="O18" s="76">
        <f>SUM(P18:Q18)</f>
        <v>0</v>
      </c>
      <c r="P18" s="81">
        <v>0</v>
      </c>
      <c r="Q18" s="89">
        <v>0</v>
      </c>
    </row>
    <row r="19" spans="1:17" ht="14.85" customHeight="1">
      <c r="A19" s="12"/>
      <c r="B19" s="24"/>
      <c r="C19" s="111"/>
      <c r="D19" s="117"/>
      <c r="E19" s="120"/>
      <c r="F19" s="117"/>
      <c r="G19" s="124"/>
      <c r="H19" s="124"/>
      <c r="I19" s="128"/>
      <c r="J19" s="128"/>
      <c r="K19" s="128"/>
      <c r="L19" s="128"/>
      <c r="M19" s="128"/>
      <c r="N19" s="131"/>
      <c r="O19" s="134"/>
      <c r="P19" s="140"/>
      <c r="Q19" s="142"/>
    </row>
    <row r="20" spans="1:17" ht="14.85" customHeight="1">
      <c r="A20" s="10"/>
      <c r="B20" s="25"/>
      <c r="C20" s="112"/>
      <c r="D20" s="118"/>
      <c r="E20" s="121"/>
      <c r="F20" s="118"/>
      <c r="G20" s="125"/>
      <c r="H20" s="125"/>
      <c r="I20" s="129"/>
      <c r="J20" s="129"/>
      <c r="K20" s="129"/>
      <c r="L20" s="129"/>
      <c r="M20" s="129"/>
      <c r="N20" s="132"/>
      <c r="O20" s="135"/>
      <c r="P20" s="126"/>
      <c r="Q20" s="143"/>
    </row>
    <row r="21" spans="1:17" ht="14.85" customHeight="1">
      <c r="A21" s="11"/>
      <c r="B21" s="25"/>
      <c r="C21" s="112"/>
      <c r="D21" s="118"/>
      <c r="E21" s="121"/>
      <c r="F21" s="118"/>
      <c r="G21" s="125"/>
      <c r="H21" s="125"/>
      <c r="I21" s="129"/>
      <c r="J21" s="129"/>
      <c r="K21" s="129"/>
      <c r="L21" s="129"/>
      <c r="M21" s="129"/>
      <c r="N21" s="132"/>
      <c r="O21" s="135"/>
      <c r="P21" s="126"/>
      <c r="Q21" s="143"/>
    </row>
    <row r="22" spans="1:17" ht="14.85" customHeight="1">
      <c r="A22" s="12"/>
      <c r="B22" s="24"/>
      <c r="C22" s="112"/>
      <c r="D22" s="118"/>
      <c r="E22" s="121"/>
      <c r="F22" s="118"/>
      <c r="G22" s="125"/>
      <c r="H22" s="125"/>
      <c r="I22" s="129"/>
      <c r="J22" s="129"/>
      <c r="K22" s="129"/>
      <c r="L22" s="129"/>
      <c r="M22" s="129"/>
      <c r="N22" s="132"/>
      <c r="O22" s="135"/>
      <c r="P22" s="126"/>
      <c r="Q22" s="143"/>
    </row>
    <row r="23" spans="1:17" ht="14.85" customHeight="1">
      <c r="A23" s="10"/>
      <c r="B23" s="25"/>
      <c r="C23" s="112"/>
      <c r="D23" s="118"/>
      <c r="E23" s="121"/>
      <c r="F23" s="118"/>
      <c r="G23" s="125"/>
      <c r="H23" s="125"/>
      <c r="I23" s="129"/>
      <c r="J23" s="129"/>
      <c r="K23" s="129"/>
      <c r="L23" s="129"/>
      <c r="M23" s="129"/>
      <c r="N23" s="132"/>
      <c r="O23" s="135"/>
      <c r="P23" s="126"/>
      <c r="Q23" s="143"/>
    </row>
    <row r="24" spans="1:17" ht="14.85" customHeight="1">
      <c r="A24" s="11"/>
      <c r="B24" s="25"/>
      <c r="C24" s="112"/>
      <c r="D24" s="118"/>
      <c r="E24" s="121"/>
      <c r="F24" s="118"/>
      <c r="G24" s="125"/>
      <c r="H24" s="125"/>
      <c r="I24" s="129"/>
      <c r="J24" s="129"/>
      <c r="K24" s="129"/>
      <c r="L24" s="129"/>
      <c r="M24" s="129"/>
      <c r="N24" s="132"/>
      <c r="O24" s="135"/>
      <c r="P24" s="126"/>
      <c r="Q24" s="143"/>
    </row>
    <row r="25" spans="1:17" ht="14.85" customHeight="1">
      <c r="A25" s="12"/>
      <c r="B25" s="24"/>
      <c r="C25" s="112"/>
      <c r="D25" s="118"/>
      <c r="E25" s="121"/>
      <c r="F25" s="118"/>
      <c r="G25" s="125"/>
      <c r="H25" s="125"/>
      <c r="I25" s="129"/>
      <c r="J25" s="129"/>
      <c r="K25" s="129"/>
      <c r="L25" s="129"/>
      <c r="M25" s="129"/>
      <c r="N25" s="132"/>
      <c r="O25" s="135"/>
      <c r="P25" s="126"/>
      <c r="Q25" s="143"/>
    </row>
    <row r="26" spans="1:17" ht="14.85" customHeight="1">
      <c r="A26" s="10"/>
      <c r="B26" s="25"/>
      <c r="C26" s="112"/>
      <c r="D26" s="118"/>
      <c r="E26" s="121"/>
      <c r="F26" s="118"/>
      <c r="G26" s="125"/>
      <c r="H26" s="125"/>
      <c r="I26" s="129"/>
      <c r="J26" s="129"/>
      <c r="K26" s="129"/>
      <c r="L26" s="129"/>
      <c r="M26" s="129"/>
      <c r="N26" s="132"/>
      <c r="O26" s="135"/>
      <c r="P26" s="126"/>
      <c r="Q26" s="143"/>
    </row>
    <row r="27" spans="1:17" ht="14.85" customHeight="1">
      <c r="A27" s="11"/>
      <c r="B27" s="25"/>
      <c r="C27" s="112"/>
      <c r="D27" s="118"/>
      <c r="E27" s="121"/>
      <c r="F27" s="118"/>
      <c r="G27" s="125"/>
      <c r="H27" s="125"/>
      <c r="I27" s="129"/>
      <c r="J27" s="129"/>
      <c r="K27" s="129"/>
      <c r="L27" s="129"/>
      <c r="M27" s="129"/>
      <c r="N27" s="132"/>
      <c r="O27" s="135"/>
      <c r="P27" s="126"/>
      <c r="Q27" s="143"/>
    </row>
    <row r="28" spans="1:17" ht="14.85" customHeight="1">
      <c r="A28" s="12"/>
      <c r="B28" s="24"/>
      <c r="C28" s="112"/>
      <c r="D28" s="118"/>
      <c r="E28" s="121"/>
      <c r="F28" s="118"/>
      <c r="G28" s="125"/>
      <c r="H28" s="125"/>
      <c r="I28" s="129"/>
      <c r="J28" s="129"/>
      <c r="K28" s="129"/>
      <c r="L28" s="129"/>
      <c r="M28" s="129"/>
      <c r="N28" s="132"/>
      <c r="O28" s="135"/>
      <c r="P28" s="126"/>
      <c r="Q28" s="143"/>
    </row>
    <row r="29" spans="1:17" ht="14.85" customHeight="1">
      <c r="A29" s="10"/>
      <c r="B29" s="25"/>
      <c r="C29" s="112"/>
      <c r="D29" s="118"/>
      <c r="E29" s="121"/>
      <c r="F29" s="118"/>
      <c r="G29" s="125"/>
      <c r="H29" s="125"/>
      <c r="I29" s="129"/>
      <c r="J29" s="129"/>
      <c r="K29" s="129"/>
      <c r="L29" s="129"/>
      <c r="M29" s="129"/>
      <c r="N29" s="132"/>
      <c r="O29" s="135"/>
      <c r="P29" s="126"/>
      <c r="Q29" s="143"/>
    </row>
    <row r="30" spans="1:17" ht="14.85" customHeight="1">
      <c r="A30" s="11"/>
      <c r="B30" s="25"/>
      <c r="C30" s="112"/>
      <c r="D30" s="118"/>
      <c r="E30" s="121"/>
      <c r="F30" s="118"/>
      <c r="G30" s="125"/>
      <c r="H30" s="125"/>
      <c r="I30" s="129"/>
      <c r="J30" s="129"/>
      <c r="K30" s="129"/>
      <c r="L30" s="129"/>
      <c r="M30" s="129"/>
      <c r="N30" s="132"/>
      <c r="O30" s="135"/>
      <c r="P30" s="126"/>
      <c r="Q30" s="143"/>
    </row>
    <row r="31" spans="1:17" ht="14.85" customHeight="1">
      <c r="A31" s="12"/>
      <c r="B31" s="24"/>
      <c r="C31" s="112"/>
      <c r="D31" s="118"/>
      <c r="E31" s="121"/>
      <c r="F31" s="118"/>
      <c r="G31" s="125"/>
      <c r="H31" s="125"/>
      <c r="I31" s="129"/>
      <c r="J31" s="129"/>
      <c r="K31" s="129"/>
      <c r="L31" s="129"/>
      <c r="M31" s="129"/>
      <c r="N31" s="132"/>
      <c r="O31" s="135"/>
      <c r="P31" s="126"/>
      <c r="Q31" s="143"/>
    </row>
    <row r="32" spans="1:17" ht="14.85" customHeight="1">
      <c r="A32" s="10"/>
      <c r="B32" s="25"/>
      <c r="C32" s="112"/>
      <c r="D32" s="118"/>
      <c r="E32" s="121"/>
      <c r="F32" s="118"/>
      <c r="G32" s="126"/>
      <c r="H32" s="126"/>
      <c r="I32" s="118"/>
      <c r="J32" s="118"/>
      <c r="K32" s="118"/>
      <c r="L32" s="118"/>
      <c r="M32" s="118"/>
      <c r="N32" s="133"/>
      <c r="O32" s="136"/>
      <c r="P32" s="126"/>
      <c r="Q32" s="143"/>
    </row>
    <row r="33" spans="1:17" ht="14.85" customHeight="1">
      <c r="A33" s="11"/>
      <c r="B33" s="25"/>
      <c r="C33" s="112"/>
      <c r="D33" s="118"/>
      <c r="E33" s="121"/>
      <c r="F33" s="118"/>
      <c r="G33" s="125"/>
      <c r="H33" s="125"/>
      <c r="I33" s="129"/>
      <c r="J33" s="129"/>
      <c r="K33" s="129"/>
      <c r="L33" s="129"/>
      <c r="M33" s="129"/>
      <c r="N33" s="132"/>
      <c r="O33" s="135"/>
      <c r="P33" s="126"/>
      <c r="Q33" s="143"/>
    </row>
    <row r="34" spans="1:17" ht="14.85" customHeight="1">
      <c r="A34" s="12"/>
      <c r="B34" s="24"/>
      <c r="C34" s="112"/>
      <c r="D34" s="118"/>
      <c r="E34" s="121"/>
      <c r="F34" s="118"/>
      <c r="G34" s="126"/>
      <c r="H34" s="126"/>
      <c r="I34" s="118"/>
      <c r="J34" s="118"/>
      <c r="K34" s="118"/>
      <c r="L34" s="118"/>
      <c r="M34" s="118"/>
      <c r="N34" s="133"/>
      <c r="O34" s="136"/>
      <c r="P34" s="126"/>
      <c r="Q34" s="143"/>
    </row>
    <row r="35" spans="1:17" ht="14.85" customHeight="1">
      <c r="A35" s="10"/>
      <c r="B35" s="25"/>
      <c r="C35" s="112"/>
      <c r="D35" s="118"/>
      <c r="E35" s="121"/>
      <c r="F35" s="118"/>
      <c r="G35" s="125"/>
      <c r="H35" s="125"/>
      <c r="I35" s="129"/>
      <c r="J35" s="129"/>
      <c r="K35" s="129"/>
      <c r="L35" s="129"/>
      <c r="M35" s="129"/>
      <c r="N35" s="132"/>
      <c r="O35" s="135"/>
      <c r="P35" s="126"/>
      <c r="Q35" s="143"/>
    </row>
    <row r="36" spans="1:17" ht="14.85" customHeight="1">
      <c r="A36" s="11"/>
      <c r="B36" s="25"/>
      <c r="C36" s="112"/>
      <c r="D36" s="118"/>
      <c r="E36" s="121"/>
      <c r="F36" s="118"/>
      <c r="G36" s="126"/>
      <c r="H36" s="126"/>
      <c r="I36" s="118"/>
      <c r="J36" s="118"/>
      <c r="K36" s="118"/>
      <c r="L36" s="118"/>
      <c r="M36" s="118"/>
      <c r="N36" s="133"/>
      <c r="O36" s="136"/>
      <c r="P36" s="126"/>
      <c r="Q36" s="143"/>
    </row>
    <row r="37" spans="1:17" ht="14.85" customHeight="1">
      <c r="A37" s="12"/>
      <c r="B37" s="24"/>
      <c r="C37" s="112"/>
      <c r="D37" s="118"/>
      <c r="E37" s="121"/>
      <c r="F37" s="118"/>
      <c r="G37" s="125"/>
      <c r="H37" s="125"/>
      <c r="I37" s="129"/>
      <c r="J37" s="129"/>
      <c r="K37" s="129"/>
      <c r="L37" s="129"/>
      <c r="M37" s="129"/>
      <c r="N37" s="132"/>
      <c r="O37" s="135"/>
      <c r="P37" s="126"/>
      <c r="Q37" s="143"/>
    </row>
    <row r="38" spans="1:17" ht="14.85" customHeight="1">
      <c r="A38" s="10"/>
      <c r="B38" s="25"/>
      <c r="C38" s="112"/>
      <c r="D38" s="118"/>
      <c r="E38" s="121"/>
      <c r="F38" s="118"/>
      <c r="G38" s="126"/>
      <c r="H38" s="126"/>
      <c r="I38" s="118"/>
      <c r="J38" s="118"/>
      <c r="K38" s="118"/>
      <c r="L38" s="118"/>
      <c r="M38" s="118"/>
      <c r="N38" s="133"/>
      <c r="O38" s="136"/>
      <c r="P38" s="126"/>
      <c r="Q38" s="143"/>
    </row>
    <row r="39" spans="1:17" ht="14.85" customHeight="1">
      <c r="A39" s="11"/>
      <c r="B39" s="25"/>
      <c r="C39" s="112"/>
      <c r="D39" s="118"/>
      <c r="E39" s="121"/>
      <c r="F39" s="118"/>
      <c r="G39" s="125"/>
      <c r="H39" s="125"/>
      <c r="I39" s="129"/>
      <c r="J39" s="129"/>
      <c r="K39" s="129"/>
      <c r="L39" s="129"/>
      <c r="M39" s="129"/>
      <c r="N39" s="132"/>
      <c r="O39" s="135"/>
      <c r="P39" s="126"/>
      <c r="Q39" s="143"/>
    </row>
    <row r="40" spans="1:17" ht="14.85" customHeight="1">
      <c r="A40" s="12"/>
      <c r="B40" s="24"/>
      <c r="C40" s="112"/>
      <c r="D40" s="118"/>
      <c r="E40" s="121"/>
      <c r="F40" s="118"/>
      <c r="G40" s="126"/>
      <c r="H40" s="126"/>
      <c r="I40" s="118"/>
      <c r="J40" s="118"/>
      <c r="K40" s="118"/>
      <c r="L40" s="118"/>
      <c r="M40" s="118"/>
      <c r="N40" s="133"/>
      <c r="O40" s="136"/>
      <c r="P40" s="126"/>
      <c r="Q40" s="143"/>
    </row>
    <row r="41" spans="1:17" ht="14.85" customHeight="1">
      <c r="A41" s="10"/>
      <c r="B41" s="25"/>
      <c r="C41" s="113"/>
      <c r="D41" s="119"/>
      <c r="E41" s="122"/>
      <c r="F41" s="119"/>
      <c r="G41" s="126"/>
      <c r="H41" s="126"/>
      <c r="I41" s="118"/>
      <c r="J41" s="118"/>
      <c r="K41" s="118"/>
      <c r="L41" s="118"/>
      <c r="M41" s="118"/>
      <c r="N41" s="132"/>
      <c r="O41" s="137"/>
      <c r="P41" s="141"/>
      <c r="Q41" s="144"/>
    </row>
    <row r="42" spans="1:17" ht="14.85" customHeight="1">
      <c r="A42" s="11"/>
      <c r="B42" s="25"/>
      <c r="C42" s="113"/>
      <c r="D42" s="119"/>
      <c r="E42" s="122"/>
      <c r="F42" s="119"/>
      <c r="G42" s="127"/>
      <c r="H42" s="127"/>
      <c r="I42" s="130"/>
      <c r="J42" s="130"/>
      <c r="K42" s="130"/>
      <c r="L42" s="130"/>
      <c r="M42" s="130"/>
      <c r="N42" s="132"/>
      <c r="O42" s="138"/>
      <c r="P42" s="141"/>
      <c r="Q42" s="144"/>
    </row>
    <row r="43" spans="1:17" ht="19.5" customHeight="1">
      <c r="A43" s="13" t="s">
        <v>15</v>
      </c>
      <c r="B43" s="13"/>
      <c r="C43" s="38">
        <v>2545</v>
      </c>
      <c r="D43" s="13" t="s">
        <v>28</v>
      </c>
      <c r="E43" s="38">
        <v>5190</v>
      </c>
      <c r="F43" s="13" t="s">
        <v>34</v>
      </c>
      <c r="G43" s="58">
        <v>7150655.76</v>
      </c>
      <c r="H43" s="13" t="s">
        <v>38</v>
      </c>
      <c r="I43" s="60"/>
      <c r="J43" s="60"/>
      <c r="K43" s="60"/>
      <c r="L43" s="60"/>
      <c r="M43" s="60"/>
      <c r="N43" s="60"/>
      <c r="O43" s="60"/>
      <c r="P43" s="60"/>
      <c r="Q43" s="60"/>
    </row>
    <row r="44" spans="1:17" ht="19.5" customHeight="1">
      <c r="A44" s="13" t="s">
        <v>16</v>
      </c>
      <c r="B44" s="13"/>
      <c r="C44" s="38">
        <v>3219</v>
      </c>
      <c r="D44" s="13" t="s">
        <v>29</v>
      </c>
      <c r="E44" s="38">
        <v>4459</v>
      </c>
      <c r="F44" s="13" t="s">
        <v>34</v>
      </c>
      <c r="G44" s="58">
        <v>4508373.28</v>
      </c>
      <c r="H44" s="13" t="s">
        <v>38</v>
      </c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19.5" customHeight="1">
      <c r="A45" s="13" t="s">
        <v>17</v>
      </c>
      <c r="B45" s="26"/>
      <c r="C45" s="39">
        <v>8225</v>
      </c>
      <c r="D45" s="13" t="s">
        <v>30</v>
      </c>
      <c r="E45" s="38">
        <v>12256</v>
      </c>
      <c r="F45" s="26" t="s">
        <v>35</v>
      </c>
      <c r="G45" s="26"/>
      <c r="H45" s="26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23.25" customHeight="1">
      <c r="A46" s="14" t="s">
        <v>18</v>
      </c>
      <c r="B46" s="27">
        <f>A6</f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53" customFormat="1" ht="23.25" customHeight="1">
      <c r="A47" s="15" t="s">
        <v>19</v>
      </c>
      <c r="B47" s="15"/>
      <c r="C47" s="16"/>
      <c r="D47" s="15" t="s">
        <v>31</v>
      </c>
      <c r="E47" s="50"/>
      <c r="G47" s="59"/>
      <c r="H47" s="59"/>
      <c r="I47" s="16" t="s">
        <v>40</v>
      </c>
      <c r="J47" s="59"/>
      <c r="K47" s="59"/>
      <c r="L47" s="59"/>
      <c r="M47" s="59"/>
      <c r="N47" s="16" t="s">
        <v>46</v>
      </c>
      <c r="O47" s="139"/>
      <c r="P47" s="139"/>
      <c r="Q47" s="139"/>
    </row>
    <row r="48" spans="1:17" s="53" customFormat="1" ht="17.25" customHeight="1">
      <c r="A48" s="16"/>
      <c r="B48" s="16"/>
      <c r="C48" s="16"/>
      <c r="D48" s="16"/>
      <c r="E48" s="51"/>
      <c r="F48" s="51"/>
      <c r="G48" s="51"/>
      <c r="H48" s="51"/>
      <c r="I48" s="16" t="s">
        <v>41</v>
      </c>
      <c r="J48" s="51"/>
      <c r="K48" s="51"/>
      <c r="L48" s="51"/>
      <c r="M48" s="51"/>
      <c r="N48" s="51"/>
      <c r="O48" s="59"/>
      <c r="P48" s="82"/>
      <c r="Q48" s="90"/>
    </row>
    <row r="49" spans="1:17" s="102" customFormat="1" ht="18" customHeight="1">
      <c r="A49" s="51" t="s">
        <v>69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s="102" customFormat="1" ht="18" customHeight="1">
      <c r="A50" s="107" t="s">
        <v>70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102" customFormat="1" ht="15">
      <c r="A51" s="107" t="s">
        <v>71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102" customFormat="1" ht="15">
      <c r="A52" s="107" t="s">
        <v>72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</sheetData>
  <mergeCells count="23">
    <mergeCell ref="B46:Q46"/>
    <mergeCell ref="A37:A39"/>
    <mergeCell ref="A40:A42"/>
    <mergeCell ref="A22:A24"/>
    <mergeCell ref="A25:A27"/>
    <mergeCell ref="A28:A30"/>
    <mergeCell ref="A31:A33"/>
    <mergeCell ref="A34:A36"/>
    <mergeCell ref="O11:Q11"/>
    <mergeCell ref="A12:B12"/>
    <mergeCell ref="A13:A15"/>
    <mergeCell ref="A16:A18"/>
    <mergeCell ref="A19:A21"/>
    <mergeCell ref="A11:B11"/>
    <mergeCell ref="C11:C12"/>
    <mergeCell ref="D11:I11"/>
    <mergeCell ref="J11:M11"/>
    <mergeCell ref="N11:N12"/>
    <mergeCell ref="P7:Q7"/>
    <mergeCell ref="B8:C8"/>
    <mergeCell ref="P8:Q8"/>
    <mergeCell ref="A9:Q9"/>
    <mergeCell ref="C10:N1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