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Sheet1" sheetId="1" r:id="rId1"/>
  </sheets>
  <definedNames/>
  <calcPr fullCalcOnLoad="1"/>
</workbook>
</file>

<file path=xl/sharedStrings.xml><?xml version="1.0" encoding="utf-8"?>
<sst xmlns="http://schemas.openxmlformats.org/spreadsheetml/2006/main" count="111" uniqueCount="75">
  <si>
    <t>公  開  類</t>
  </si>
  <si>
    <t>月      報</t>
  </si>
  <si>
    <t>桃園市政府人民申請案件時效統計</t>
  </si>
  <si>
    <t>合計</t>
  </si>
  <si>
    <t>民政局</t>
  </si>
  <si>
    <t>教育局</t>
  </si>
  <si>
    <t>社會局</t>
  </si>
  <si>
    <t>勞動局</t>
  </si>
  <si>
    <t>財政局</t>
  </si>
  <si>
    <t>經濟發展局</t>
  </si>
  <si>
    <t>農業局</t>
  </si>
  <si>
    <t>地政局</t>
  </si>
  <si>
    <t>都市發展局</t>
  </si>
  <si>
    <t>工務局</t>
  </si>
  <si>
    <t>水務局</t>
  </si>
  <si>
    <t>原住民族行政局</t>
  </si>
  <si>
    <t>交通局</t>
  </si>
  <si>
    <t>觀光旅遊局</t>
  </si>
  <si>
    <t>新聞處</t>
  </si>
  <si>
    <t>警察局</t>
  </si>
  <si>
    <t>體育局</t>
  </si>
  <si>
    <t>青年事務局</t>
  </si>
  <si>
    <t>衛生局</t>
  </si>
  <si>
    <t>環境保護局</t>
  </si>
  <si>
    <t>消防局</t>
  </si>
  <si>
    <t>文化局</t>
  </si>
  <si>
    <t>客家事務局</t>
  </si>
  <si>
    <t>地方稅務局</t>
  </si>
  <si>
    <t>秘書處</t>
  </si>
  <si>
    <t>法務局</t>
  </si>
  <si>
    <t>人事處</t>
  </si>
  <si>
    <t>主計處</t>
  </si>
  <si>
    <t>政風處</t>
  </si>
  <si>
    <t>研考會</t>
  </si>
  <si>
    <t>資訊科技局</t>
  </si>
  <si>
    <t>捷運工程局</t>
  </si>
  <si>
    <t>資料來源：依本會公文整合資訊系統產生之報表編製。</t>
  </si>
  <si>
    <t>填表說明：本表應於編製期限內經網際網路線上傳送至桃園市政府公務統計行政管理系統。</t>
  </si>
  <si>
    <t xml:space="preserve">填表　　　　　　　　　　　　　　　　　審核　　　　　　　　　　　　　　　　　業務主管人員　　　　　　　　　　　　　　　　　機關首長     </t>
  </si>
  <si>
    <t xml:space="preserve">                                                                　　　　　　主辦統計人員 </t>
  </si>
  <si>
    <t>每月終了後25日內編送</t>
  </si>
  <si>
    <t>應辦案件</t>
  </si>
  <si>
    <t>合計
﹝2﹞+﹝3﹞</t>
  </si>
  <si>
    <t>﹝1﹞</t>
  </si>
  <si>
    <t>本月新收案件數</t>
  </si>
  <si>
    <t>﹝2﹞</t>
  </si>
  <si>
    <t>截至上月待辦案件數</t>
  </si>
  <si>
    <t>﹝3﹞</t>
  </si>
  <si>
    <t>已辦結案件</t>
  </si>
  <si>
    <t>合計
﹝5﹞+﹝6﹞</t>
  </si>
  <si>
    <t>案件數</t>
  </si>
  <si>
    <t>﹝4﹞</t>
  </si>
  <si>
    <t>中華民國110年1月</t>
  </si>
  <si>
    <t>%</t>
  </si>
  <si>
    <t>﹝4﹞/﹝1﹞</t>
  </si>
  <si>
    <t>依限辦結</t>
  </si>
  <si>
    <t>﹝5﹞</t>
  </si>
  <si>
    <t>﹝5﹞/﹝4﹞</t>
  </si>
  <si>
    <t>逾限辦結</t>
  </si>
  <si>
    <t>﹝6﹞</t>
  </si>
  <si>
    <t>﹝6﹞/﹝4﹞</t>
  </si>
  <si>
    <t>待辦案件
﹝1﹞-﹝4﹞</t>
  </si>
  <si>
    <t>﹝7﹞</t>
  </si>
  <si>
    <t>編製機關</t>
  </si>
  <si>
    <t>表　　號</t>
  </si>
  <si>
    <t>﹝7﹞/﹝1﹞</t>
  </si>
  <si>
    <t>桃園市政府研究發展考核委員會</t>
  </si>
  <si>
    <t>30280-07-52-2</t>
  </si>
  <si>
    <t>平均限辦
日　　數</t>
  </si>
  <si>
    <t>平均辦理
天　　數</t>
  </si>
  <si>
    <t>單位：件、%</t>
  </si>
  <si>
    <t>平均逾期
天　　數</t>
  </si>
  <si>
    <t>-</t>
  </si>
  <si>
    <t>0.00</t>
  </si>
  <si>
    <t>中華民國110年02月05日</t>
  </si>
</sst>
</file>

<file path=xl/styles.xml><?xml version="1.0" encoding="utf-8"?>
<styleSheet xmlns="http://schemas.openxmlformats.org/spreadsheetml/2006/main">
  <numFmts count="7">
    <numFmt numFmtId="188" formatCode="_-* #,##0_-;\-* #,##0_-;_-* &quot;-&quot;_-;_-@_-"/>
    <numFmt numFmtId="189" formatCode="0.00;[Red]0.00"/>
    <numFmt numFmtId="190" formatCode="_-* #,##0.00_-;\-* #,##0.00_-;_-* &quot;-&quot;_-"/>
    <numFmt numFmtId="191" formatCode="_-* #,##0.00_-;\-* #,##0.00_-;_-* &quot;-&quot;??_-;_-@_-"/>
    <numFmt numFmtId="192" formatCode="#,##0.00_ "/>
    <numFmt numFmtId="193" formatCode="#,##0_ "/>
    <numFmt numFmtId="194" formatCode="0.00_ "/>
  </numFmts>
  <fonts count="9">
    <font>
      <sz val="11"/>
      <color theme="1"/>
      <name val="Calibri"/>
      <family val="2"/>
    </font>
    <font>
      <sz val="10"/>
      <name val="Arial"/>
      <family val="2"/>
    </font>
    <font>
      <sz val="12"/>
      <color theme="1"/>
      <name val="新細明體"/>
      <family val="2"/>
    </font>
    <font>
      <sz val="12"/>
      <color theme="1"/>
      <name val="標楷體"/>
      <family val="2"/>
    </font>
    <font>
      <sz val="16"/>
      <color theme="1"/>
      <name val="標楷體"/>
      <family val="2"/>
    </font>
    <font>
      <sz val="14"/>
      <color theme="1"/>
      <name val="標楷體"/>
      <family val="2"/>
    </font>
    <font>
      <sz val="11.5"/>
      <color theme="1"/>
      <name val="標楷體"/>
      <family val="2"/>
    </font>
    <font>
      <sz val="14"/>
      <color theme="1"/>
      <name val="Times New Roman"/>
      <family val="2"/>
    </font>
    <font>
      <b/>
      <sz val="24"/>
      <color theme="1"/>
      <name val="標楷體"/>
      <family val="2"/>
    </font>
  </fonts>
  <fills count="2">
    <fill>
      <patternFill/>
    </fill>
    <fill>
      <patternFill patternType="gray125"/>
    </fill>
  </fills>
  <borders count="16">
    <border>
      <left/>
      <right/>
      <top/>
      <bottom/>
      <diagonal/>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right/>
      <top style="thin">
        <color rgb="FF000000"/>
      </top>
      <bottom/>
    </border>
    <border>
      <left/>
      <right style="thin">
        <color rgb="FF000000"/>
      </right>
      <top style="thin">
        <color rgb="FF000000"/>
      </top>
      <bottom/>
    </border>
    <border>
      <left/>
      <right style="thin">
        <color rgb="FF000000"/>
      </right>
      <top/>
      <bottom/>
    </border>
    <border>
      <left/>
      <right/>
      <top/>
      <bottom style="thin">
        <color rgb="FF000000"/>
      </bottom>
    </border>
    <border>
      <left style="thin">
        <color rgb="FF000000"/>
      </left>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top/>
      <bottom style="thin">
        <color rgb="FF000000"/>
      </bottom>
    </border>
    <border>
      <left/>
      <right/>
      <top style="thin">
        <color rgb="FF000000"/>
      </top>
      <bottom style="thin">
        <color rgb="FF000000"/>
      </bottom>
    </border>
    <border>
      <left/>
      <right style="thin">
        <color rgb="FF000000"/>
      </right>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border>
    <border>
      <left style="thin">
        <color rgb="FF000000"/>
      </left>
      <right/>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cellStyleXfs>
  <cellXfs count="47">
    <xf numFmtId="0" fontId="0" fillId="0" borderId="0" xfId="0" applyNumberFormat="1" applyFont="1" applyFill="1" applyBorder="1" applyAlignment="1" applyProtection="1">
      <alignment/>
      <protection/>
    </xf>
    <xf numFmtId="0" fontId="2" fillId="0" borderId="0" xfId="20" applyNumberFormat="1" applyFont="1"/>
    <xf numFmtId="0" fontId="3" fillId="0" borderId="1" xfId="20" applyFont="1" applyBorder="1" applyAlignment="1">
      <alignment horizontal="center" vertical="center"/>
    </xf>
    <xf numFmtId="0" fontId="3" fillId="0" borderId="2" xfId="20" applyFont="1" applyBorder="1" applyAlignment="1">
      <alignment horizontal="center" vertical="center"/>
    </xf>
    <xf numFmtId="0" fontId="4" fillId="0" borderId="3" xfId="20" applyFont="1" applyBorder="1" applyAlignment="1">
      <alignment horizontal="center" vertical="center"/>
    </xf>
    <xf numFmtId="0" fontId="5" fillId="0" borderId="4" xfId="20" applyFont="1" applyBorder="1" applyAlignment="1">
      <alignment horizontal="right" vertical="center" wrapText="1"/>
    </xf>
    <xf numFmtId="0" fontId="5" fillId="0" borderId="0" xfId="20" applyFont="1" applyAlignment="1">
      <alignment horizontal="right" vertical="center" wrapText="1"/>
    </xf>
    <xf numFmtId="0" fontId="3" fillId="0" borderId="4" xfId="20" applyFont="1" applyBorder="1" applyAlignment="1">
      <alignment horizontal="left" vertical="center" wrapText="1"/>
    </xf>
    <xf numFmtId="0" fontId="3" fillId="0" borderId="5" xfId="20" applyFont="1" applyBorder="1" applyAlignment="1">
      <alignment horizontal="left" vertical="center" wrapText="1"/>
    </xf>
    <xf numFmtId="0" fontId="3" fillId="0" borderId="3" xfId="20" applyFont="1" applyBorder="1" applyAlignment="1">
      <alignment horizontal="left" vertical="center"/>
    </xf>
    <xf numFmtId="0" fontId="6" fillId="0" borderId="0" xfId="20" applyFont="1" applyAlignment="1">
      <alignment vertical="center"/>
    </xf>
    <xf numFmtId="0" fontId="3" fillId="0" borderId="0" xfId="20" applyFont="1" applyAlignment="1">
      <alignment horizontal="left"/>
    </xf>
    <xf numFmtId="0" fontId="3" fillId="0" borderId="0" xfId="20" applyFont="1"/>
    <xf numFmtId="0" fontId="3" fillId="0" borderId="0" xfId="20" applyFont="1" applyAlignment="1">
      <alignment horizontal="center" vertical="center"/>
    </xf>
    <xf numFmtId="0" fontId="3" fillId="0" borderId="6" xfId="20" applyFont="1" applyBorder="1" applyAlignment="1">
      <alignment horizontal="left" vertical="center"/>
    </xf>
    <xf numFmtId="0" fontId="5" fillId="0" borderId="0" xfId="20" applyFont="1" applyAlignment="1">
      <alignment horizontal="center" vertical="center"/>
    </xf>
    <xf numFmtId="0" fontId="3" fillId="0" borderId="7" xfId="20" applyFont="1" applyBorder="1" applyAlignment="1">
      <alignment horizontal="center" vertical="center" wrapText="1"/>
    </xf>
    <xf numFmtId="0" fontId="3" fillId="0" borderId="8" xfId="20" applyFont="1" applyBorder="1" applyAlignment="1">
      <alignment horizontal="center" vertical="center" wrapText="1"/>
    </xf>
    <xf numFmtId="0" fontId="3" fillId="0" borderId="9" xfId="20" applyFont="1" applyBorder="1" applyAlignment="1">
      <alignment horizontal="center" vertical="center" wrapText="1"/>
    </xf>
    <xf numFmtId="0" fontId="3" fillId="0" borderId="2" xfId="20" applyFont="1" applyBorder="1" applyAlignment="1">
      <alignment horizontal="center" vertical="center" wrapText="1"/>
    </xf>
    <xf numFmtId="188" fontId="7" fillId="0" borderId="0" xfId="20" applyNumberFormat="1" applyFont="1" applyAlignment="1">
      <alignment vertical="center" wrapText="1"/>
    </xf>
    <xf numFmtId="0" fontId="3" fillId="0" borderId="0" xfId="20" applyFont="1" applyAlignment="1">
      <alignment horizontal="center" vertical="center" wrapText="1"/>
    </xf>
    <xf numFmtId="0" fontId="3" fillId="0" borderId="10" xfId="20" applyFont="1" applyBorder="1" applyAlignment="1">
      <alignment horizontal="left" vertical="center"/>
    </xf>
    <xf numFmtId="0" fontId="3" fillId="0" borderId="11" xfId="20" applyFont="1" applyBorder="1" applyAlignment="1">
      <alignment horizontal="center" vertical="center" wrapText="1"/>
    </xf>
    <xf numFmtId="0" fontId="3" fillId="0" borderId="12" xfId="20" applyFont="1" applyBorder="1" applyAlignment="1">
      <alignment horizontal="center" vertical="center" wrapText="1"/>
    </xf>
    <xf numFmtId="188" fontId="7" fillId="0" borderId="0" xfId="20" applyNumberFormat="1" applyFont="1" applyAlignment="1">
      <alignment horizontal="right" vertical="center"/>
    </xf>
    <xf numFmtId="0" fontId="8" fillId="0" borderId="0" xfId="20" applyFont="1" applyAlignment="1">
      <alignment horizontal="center" wrapText="1"/>
    </xf>
    <xf numFmtId="0" fontId="3" fillId="0" borderId="13" xfId="20" applyFont="1" applyBorder="1" applyAlignment="1">
      <alignment horizontal="center" vertical="center" wrapText="1"/>
    </xf>
    <xf numFmtId="0" fontId="3" fillId="0" borderId="14" xfId="20" applyFont="1" applyBorder="1" applyAlignment="1">
      <alignment horizontal="center" vertical="center" wrapText="1"/>
    </xf>
    <xf numFmtId="0" fontId="3" fillId="0" borderId="10" xfId="20" applyFont="1" applyBorder="1" applyAlignment="1">
      <alignment horizontal="center" vertical="center" wrapText="1"/>
    </xf>
    <xf numFmtId="49" fontId="3" fillId="0" borderId="6" xfId="20" applyNumberFormat="1" applyFont="1" applyBorder="1" applyAlignment="1">
      <alignment horizontal="center" vertical="center"/>
    </xf>
    <xf numFmtId="0" fontId="3" fillId="0" borderId="4" xfId="20" applyFont="1" applyBorder="1" applyAlignment="1">
      <alignment horizontal="center" vertical="center" wrapText="1"/>
    </xf>
    <xf numFmtId="189" fontId="3" fillId="0" borderId="12" xfId="20" applyNumberFormat="1" applyFont="1" applyBorder="1" applyAlignment="1">
      <alignment horizontal="center" vertical="center" wrapText="1"/>
    </xf>
    <xf numFmtId="190" fontId="7" fillId="0" borderId="0" xfId="20" applyNumberFormat="1" applyFont="1" applyAlignment="1">
      <alignment horizontal="right" vertical="center"/>
    </xf>
    <xf numFmtId="0" fontId="3" fillId="0" borderId="6" xfId="20" applyFont="1" applyBorder="1" applyAlignment="1">
      <alignment horizontal="center" vertical="center"/>
    </xf>
    <xf numFmtId="189" fontId="3" fillId="0" borderId="8" xfId="20" applyNumberFormat="1" applyFont="1" applyBorder="1" applyAlignment="1">
      <alignment horizontal="center" vertical="center" wrapText="1"/>
    </xf>
    <xf numFmtId="189" fontId="3" fillId="0" borderId="2" xfId="20" applyNumberFormat="1" applyFont="1" applyBorder="1" applyAlignment="1">
      <alignment horizontal="center" vertical="center" wrapText="1"/>
    </xf>
    <xf numFmtId="0" fontId="3" fillId="0" borderId="3" xfId="20" applyFont="1" applyBorder="1" applyAlignment="1">
      <alignment horizontal="center" vertical="center" wrapText="1"/>
    </xf>
    <xf numFmtId="0" fontId="3" fillId="0" borderId="6" xfId="20" applyFont="1" applyBorder="1" applyAlignment="1">
      <alignment horizontal="center" vertical="center" wrapText="1"/>
    </xf>
    <xf numFmtId="0" fontId="3" fillId="0" borderId="1" xfId="20" applyFont="1" applyBorder="1" applyAlignment="1">
      <alignment horizontal="center" vertical="center" wrapText="1"/>
    </xf>
    <xf numFmtId="0" fontId="3" fillId="0" borderId="5" xfId="20" applyFont="1" applyBorder="1" applyAlignment="1">
      <alignment horizontal="center" vertical="center" wrapText="1"/>
    </xf>
    <xf numFmtId="191" fontId="7" fillId="0" borderId="0" xfId="20" applyNumberFormat="1" applyFont="1" applyAlignment="1">
      <alignment horizontal="right" vertical="center"/>
    </xf>
    <xf numFmtId="0" fontId="3" fillId="0" borderId="0" xfId="20" applyFont="1" applyAlignment="1">
      <alignment horizontal="right" vertical="center"/>
    </xf>
    <xf numFmtId="0" fontId="3" fillId="0" borderId="15" xfId="20" applyFont="1" applyBorder="1" applyAlignment="1">
      <alignment horizontal="center" vertical="center" wrapText="1"/>
    </xf>
    <xf numFmtId="192" fontId="7" fillId="0" borderId="0" xfId="20" applyNumberFormat="1" applyFont="1" applyAlignment="1">
      <alignment horizontal="right" vertical="center"/>
    </xf>
    <xf numFmtId="193" fontId="3" fillId="0" borderId="0" xfId="20" applyNumberFormat="1" applyFont="1" applyAlignment="1">
      <alignment horizontal="right"/>
    </xf>
    <xf numFmtId="194" fontId="3" fillId="0" borderId="0" xfId="20" applyNumberFormat="1" applyFont="1" applyAlignment="1">
      <alignment horizontal="right"/>
    </xf>
  </cellXfs>
  <cellStyles count="7">
    <cellStyle name="Normal" xfId="0"/>
    <cellStyle name="Percent" xfId="15"/>
    <cellStyle name="Currency" xfId="16"/>
    <cellStyle name="Currency [0]" xfId="17"/>
    <cellStyle name="Comma" xfId="18"/>
    <cellStyle name="Comma [0]" xfId="19"/>
    <cellStyle name="一般"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W46"/>
  <sheetViews>
    <sheetView tabSelected="1" workbookViewId="0" topLeftCell="A1">
      <selection activeCell="O11" sqref="O11"/>
    </sheetView>
  </sheetViews>
  <sheetFormatPr defaultColWidth="9.28125" defaultRowHeight="15"/>
  <cols>
    <col min="1" max="1" width="23.421875" style="12" customWidth="1"/>
    <col min="2" max="2" width="14.8515625" style="12" customWidth="1"/>
    <col min="3" max="3" width="10.8515625" style="12" customWidth="1"/>
    <col min="4" max="5" width="11.140625" style="12" customWidth="1"/>
    <col min="6" max="6" width="14.28125" style="12" customWidth="1"/>
    <col min="7" max="7" width="10.57421875" style="12" customWidth="1"/>
    <col min="8" max="8" width="12.7109375" style="12" customWidth="1"/>
    <col min="9" max="9" width="10.7109375" style="12" customWidth="1"/>
    <col min="10" max="10" width="12.7109375" style="12" customWidth="1"/>
    <col min="11" max="11" width="10.7109375" style="12" customWidth="1"/>
    <col min="12" max="12" width="13.7109375" style="12" customWidth="1"/>
    <col min="13" max="15" width="12.8515625" style="12" customWidth="1"/>
    <col min="16" max="16384" width="9.00390625" style="12" bestFit="1" customWidth="1"/>
  </cols>
  <sheetData>
    <row r="1" spans="1:15" s="42" customFormat="1" ht="22.5" customHeight="1">
      <c r="A1" s="2" t="s">
        <v>0</v>
      </c>
      <c r="B1" s="13"/>
      <c r="C1" s="21"/>
      <c r="D1" s="26"/>
      <c r="E1" s="26"/>
      <c r="F1" s="26"/>
      <c r="G1" s="26"/>
      <c r="H1" s="26"/>
      <c r="I1" s="26"/>
      <c r="J1" s="26"/>
      <c r="K1" s="26"/>
      <c r="L1" s="39" t="s">
        <v>63</v>
      </c>
      <c r="M1" s="16" t="s">
        <v>66</v>
      </c>
      <c r="N1" s="23"/>
      <c r="O1" s="27"/>
    </row>
    <row r="2" spans="1:15" s="42" customFormat="1" ht="22.5" customHeight="1">
      <c r="A2" s="3" t="s">
        <v>1</v>
      </c>
      <c r="B2" s="14" t="s">
        <v>40</v>
      </c>
      <c r="C2" s="22"/>
      <c r="D2" s="22"/>
      <c r="E2" s="22"/>
      <c r="F2" s="22"/>
      <c r="G2" s="22"/>
      <c r="H2" s="22"/>
      <c r="I2" s="22"/>
      <c r="J2" s="22"/>
      <c r="K2" s="22"/>
      <c r="L2" s="19" t="s">
        <v>64</v>
      </c>
      <c r="M2" s="16" t="s">
        <v>67</v>
      </c>
      <c r="N2" s="23"/>
      <c r="O2" s="27"/>
    </row>
    <row r="3" spans="1:15" s="42" customFormat="1" ht="27" customHeight="1">
      <c r="A3" s="4" t="s">
        <v>2</v>
      </c>
      <c r="B3" s="4"/>
      <c r="C3" s="4"/>
      <c r="D3" s="4"/>
      <c r="E3" s="4"/>
      <c r="F3" s="4"/>
      <c r="G3" s="4"/>
      <c r="H3" s="4"/>
      <c r="I3" s="4"/>
      <c r="J3" s="4"/>
      <c r="K3" s="4"/>
      <c r="L3" s="4"/>
      <c r="M3" s="4"/>
      <c r="N3" s="4"/>
      <c r="O3" s="4"/>
    </row>
    <row r="4" spans="2:15" s="42" customFormat="1" ht="18.75" customHeight="1">
      <c r="B4" s="15"/>
      <c r="C4" s="15"/>
      <c r="D4" s="15"/>
      <c r="E4" s="15"/>
      <c r="F4" s="30" t="s">
        <v>52</v>
      </c>
      <c r="G4" s="34"/>
      <c r="H4" s="34"/>
      <c r="I4" s="34"/>
      <c r="J4" s="15"/>
      <c r="K4" s="15"/>
      <c r="L4" s="15"/>
      <c r="M4" s="15"/>
      <c r="N4" s="15"/>
      <c r="O4" s="42" t="s">
        <v>70</v>
      </c>
    </row>
    <row r="5" spans="1:15" ht="15">
      <c r="A5" s="5"/>
      <c r="B5" s="16" t="s">
        <v>41</v>
      </c>
      <c r="C5" s="23"/>
      <c r="D5" s="27"/>
      <c r="E5" s="16" t="s">
        <v>48</v>
      </c>
      <c r="F5" s="23"/>
      <c r="G5" s="23"/>
      <c r="H5" s="23"/>
      <c r="I5" s="23"/>
      <c r="J5" s="27"/>
      <c r="K5" s="37" t="s">
        <v>61</v>
      </c>
      <c r="L5" s="31"/>
      <c r="M5" s="17" t="s">
        <v>68</v>
      </c>
      <c r="N5" s="17" t="s">
        <v>69</v>
      </c>
      <c r="O5" s="28" t="s">
        <v>71</v>
      </c>
    </row>
    <row r="6" spans="1:15" ht="15">
      <c r="A6" s="6"/>
      <c r="B6" s="17" t="s">
        <v>42</v>
      </c>
      <c r="C6" s="17" t="s">
        <v>44</v>
      </c>
      <c r="D6" s="17" t="s">
        <v>46</v>
      </c>
      <c r="E6" s="28" t="s">
        <v>49</v>
      </c>
      <c r="F6" s="31"/>
      <c r="G6" s="16" t="s">
        <v>55</v>
      </c>
      <c r="H6" s="27"/>
      <c r="I6" s="16" t="s">
        <v>58</v>
      </c>
      <c r="J6" s="27"/>
      <c r="K6" s="21"/>
      <c r="L6" s="40"/>
      <c r="M6" s="18"/>
      <c r="N6" s="18"/>
      <c r="O6" s="43"/>
    </row>
    <row r="7" spans="1:15" ht="19.5" customHeight="1">
      <c r="A7" s="6"/>
      <c r="B7" s="18"/>
      <c r="C7" s="18"/>
      <c r="D7" s="18"/>
      <c r="E7" s="29"/>
      <c r="F7" s="24"/>
      <c r="G7" s="31" t="s">
        <v>50</v>
      </c>
      <c r="H7" s="35" t="s">
        <v>53</v>
      </c>
      <c r="I7" s="17" t="s">
        <v>50</v>
      </c>
      <c r="J7" s="35" t="s">
        <v>53</v>
      </c>
      <c r="K7" s="38"/>
      <c r="L7" s="24"/>
      <c r="M7" s="18"/>
      <c r="N7" s="18"/>
      <c r="O7" s="43"/>
    </row>
    <row r="8" spans="1:15" ht="15">
      <c r="A8" s="6"/>
      <c r="B8" s="19"/>
      <c r="C8" s="19"/>
      <c r="D8" s="19"/>
      <c r="E8" s="19" t="s">
        <v>50</v>
      </c>
      <c r="F8" s="32" t="s">
        <v>53</v>
      </c>
      <c r="G8" s="24"/>
      <c r="H8" s="36"/>
      <c r="I8" s="19"/>
      <c r="J8" s="36"/>
      <c r="K8" s="24" t="s">
        <v>50</v>
      </c>
      <c r="L8" s="32" t="s">
        <v>53</v>
      </c>
      <c r="M8" s="18"/>
      <c r="N8" s="18"/>
      <c r="O8" s="43"/>
    </row>
    <row r="9" spans="1:15" ht="37.5" customHeight="1">
      <c r="A9" s="6"/>
      <c r="B9" s="19" t="s">
        <v>43</v>
      </c>
      <c r="C9" s="24" t="s">
        <v>45</v>
      </c>
      <c r="D9" s="24" t="s">
        <v>47</v>
      </c>
      <c r="E9" s="24" t="s">
        <v>51</v>
      </c>
      <c r="F9" s="32" t="s">
        <v>54</v>
      </c>
      <c r="G9" s="24" t="s">
        <v>56</v>
      </c>
      <c r="H9" s="32" t="s">
        <v>57</v>
      </c>
      <c r="I9" s="24" t="s">
        <v>59</v>
      </c>
      <c r="J9" s="32" t="s">
        <v>60</v>
      </c>
      <c r="K9" s="24" t="s">
        <v>62</v>
      </c>
      <c r="L9" s="32" t="s">
        <v>65</v>
      </c>
      <c r="M9" s="19"/>
      <c r="N9" s="19"/>
      <c r="O9" s="29"/>
    </row>
    <row r="10" spans="1:15" ht="18" customHeight="1">
      <c r="A10" s="7" t="s">
        <v>3</v>
      </c>
      <c r="B10" s="20">
        <f>C10+D10</f>
        <v>69420</v>
      </c>
      <c r="C10" s="25">
        <f>C11+C12+C13+C14+C15+C16+C17+C18+C19+C20+C21+C22+C23+C24+C25+C26+C27+C28+C29+C30+C31+C32+C33+C34+C35+C36+C37+C38+C39+C40+C41+C42</f>
        <v>50584</v>
      </c>
      <c r="D10" s="25">
        <f>D11+D12+D13+D14+D15+D16+D17+D18+D19+D20+D21+D22+D23+D24+D25+D26+D27+D28+D29+D30+D31+D32+D33+D34+D35+D36+D37+D38+D39+D40+D41+D42</f>
        <v>18836</v>
      </c>
      <c r="E10" s="25">
        <f>G10+I10</f>
        <v>54727</v>
      </c>
      <c r="F10" s="33">
        <f>IF(B10=0,"0.00",E10/B10*100)</f>
        <v>78.834629789686</v>
      </c>
      <c r="G10" s="25">
        <f>G11+G12+G13+G14+G15+G16+G17+G18+G19+G20+G21+G22+G23+G24+G25+G26+G27+G28+G29+G30+G31+G32+G33+G34+G35+G36+G37+G38+G39+G40+G41+G42</f>
        <v>54725</v>
      </c>
      <c r="H10" s="33">
        <f>IF(E10=0,"0.00",G10/E10*100)</f>
        <v>99.9963454967384</v>
      </c>
      <c r="I10" s="25">
        <f>I11+I12+I13+I14+I15+I16+I17+I18+I19+I20+I21+I22+I23+I24+I25+I26+I27+I28+I29+I30+I31+I32+I33+I34+I35+I36+I37+I38+I39+I40+I41+I42</f>
        <v>2</v>
      </c>
      <c r="J10" s="33">
        <f>IF(E10=0,"0.00",I10/E10*100)</f>
        <v>0.00365450326164416</v>
      </c>
      <c r="K10" s="25">
        <f>B10-E10</f>
        <v>14693</v>
      </c>
      <c r="L10" s="33">
        <f>IF(B10=0,"0.00",K10/B10*100)</f>
        <v>21.165370210314</v>
      </c>
      <c r="M10" s="41">
        <f>AVERAGE(M11:M42)</f>
        <v>10.0775</v>
      </c>
      <c r="N10" s="41">
        <f>AVERAGE(N11:N42)</f>
        <v>2.0546875</v>
      </c>
      <c r="O10" s="44" t="str">
        <f>IF(I10=0," - ","0.00")</f>
        <v>0.00</v>
      </c>
    </row>
    <row r="11" spans="1:15" ht="18" customHeight="1">
      <c r="A11" s="8" t="s">
        <v>4</v>
      </c>
      <c r="B11" s="20">
        <f>C11+D11</f>
        <v>370</v>
      </c>
      <c r="C11" s="25">
        <v>309</v>
      </c>
      <c r="D11" s="25">
        <v>61</v>
      </c>
      <c r="E11" s="25">
        <f>G11+I11</f>
        <v>324</v>
      </c>
      <c r="F11" s="33">
        <f>IF(B11=0,0,E11/B11*100)</f>
        <v>87.5675675675676</v>
      </c>
      <c r="G11" s="25">
        <v>324</v>
      </c>
      <c r="H11" s="33">
        <f>IF(E11=0,0,G11/E11*100)</f>
        <v>100</v>
      </c>
      <c r="I11" s="25">
        <v>0</v>
      </c>
      <c r="J11" s="33">
        <f>IF(E11=0,0,I11/E11*100)</f>
        <v>0</v>
      </c>
      <c r="K11" s="25">
        <f>B11-E11</f>
        <v>46</v>
      </c>
      <c r="L11" s="33">
        <f>IF(B11=0,0,K11/B11*100)</f>
        <v>12.4324324324324</v>
      </c>
      <c r="M11" s="41">
        <v>10.5</v>
      </c>
      <c r="N11" s="41">
        <v>3.31</v>
      </c>
      <c r="O11" s="44" t="s">
        <v>72</v>
      </c>
    </row>
    <row r="12" spans="1:15" ht="18" customHeight="1">
      <c r="A12" s="8" t="s">
        <v>5</v>
      </c>
      <c r="B12" s="20">
        <f>C12+D12</f>
        <v>25</v>
      </c>
      <c r="C12" s="25">
        <v>18</v>
      </c>
      <c r="D12" s="25">
        <v>7</v>
      </c>
      <c r="E12" s="25">
        <f>G12+I12</f>
        <v>19</v>
      </c>
      <c r="F12" s="33">
        <f>IF(B12=0,0,E12/B12*100)</f>
        <v>76</v>
      </c>
      <c r="G12" s="25">
        <v>19</v>
      </c>
      <c r="H12" s="33">
        <f>IF(E12=0,0,G12/E12*100)</f>
        <v>100</v>
      </c>
      <c r="I12" s="25">
        <v>0</v>
      </c>
      <c r="J12" s="33">
        <f>IF(E12=0,0,I12/E12*100)</f>
        <v>0</v>
      </c>
      <c r="K12" s="25">
        <f>B12-E12</f>
        <v>6</v>
      </c>
      <c r="L12" s="33">
        <f>IF(B12=0,0,K12/B12*100)</f>
        <v>24</v>
      </c>
      <c r="M12" s="41">
        <v>5.21</v>
      </c>
      <c r="N12" s="41">
        <v>1.65</v>
      </c>
      <c r="O12" s="44" t="s">
        <v>72</v>
      </c>
    </row>
    <row r="13" spans="1:15" ht="18" customHeight="1">
      <c r="A13" s="8" t="s">
        <v>6</v>
      </c>
      <c r="B13" s="20">
        <f>C13+D13</f>
        <v>2069</v>
      </c>
      <c r="C13" s="25">
        <v>1757</v>
      </c>
      <c r="D13" s="25">
        <v>312</v>
      </c>
      <c r="E13" s="25">
        <f>G13+I13</f>
        <v>1462</v>
      </c>
      <c r="F13" s="33">
        <f>IF(B13=0,0,E13/B13*100)</f>
        <v>70.6621556307395</v>
      </c>
      <c r="G13" s="25">
        <v>1462</v>
      </c>
      <c r="H13" s="33">
        <f>IF(E13=0,0,G13/E13*100)</f>
        <v>100</v>
      </c>
      <c r="I13" s="25">
        <v>0</v>
      </c>
      <c r="J13" s="33">
        <f>IF(E13=0,0,I13/E13*100)</f>
        <v>0</v>
      </c>
      <c r="K13" s="25">
        <f>B13-E13</f>
        <v>607</v>
      </c>
      <c r="L13" s="33">
        <f>IF(B13=0,0,K13/B13*100)</f>
        <v>29.3378443692605</v>
      </c>
      <c r="M13" s="41">
        <v>12.77</v>
      </c>
      <c r="N13" s="41">
        <v>4.44</v>
      </c>
      <c r="O13" s="44" t="s">
        <v>72</v>
      </c>
    </row>
    <row r="14" spans="1:15" ht="18" customHeight="1">
      <c r="A14" s="8" t="s">
        <v>7</v>
      </c>
      <c r="B14" s="20">
        <f>C14+D14</f>
        <v>1035</v>
      </c>
      <c r="C14" s="25">
        <v>872</v>
      </c>
      <c r="D14" s="25">
        <v>163</v>
      </c>
      <c r="E14" s="25">
        <f>G14+I14</f>
        <v>846</v>
      </c>
      <c r="F14" s="33">
        <f>IF(B14=0,0,E14/B14*100)</f>
        <v>81.7391304347826</v>
      </c>
      <c r="G14" s="25">
        <v>846</v>
      </c>
      <c r="H14" s="33">
        <f>IF(E14=0,0,G14/E14*100)</f>
        <v>100</v>
      </c>
      <c r="I14" s="25">
        <v>0</v>
      </c>
      <c r="J14" s="33">
        <f>IF(E14=0,0,I14/E14*100)</f>
        <v>0</v>
      </c>
      <c r="K14" s="25">
        <f>B14-E14</f>
        <v>189</v>
      </c>
      <c r="L14" s="33">
        <f>IF(B14=0,0,K14/B14*100)</f>
        <v>18.2608695652174</v>
      </c>
      <c r="M14" s="41">
        <v>6.78</v>
      </c>
      <c r="N14" s="41">
        <v>2.21</v>
      </c>
      <c r="O14" s="44" t="s">
        <v>72</v>
      </c>
    </row>
    <row r="15" spans="1:15" ht="18" customHeight="1">
      <c r="A15" s="8" t="s">
        <v>8</v>
      </c>
      <c r="B15" s="20">
        <f>C15+D15</f>
        <v>7</v>
      </c>
      <c r="C15" s="25">
        <v>6</v>
      </c>
      <c r="D15" s="25">
        <v>1</v>
      </c>
      <c r="E15" s="25">
        <f>G15+I15</f>
        <v>6</v>
      </c>
      <c r="F15" s="33">
        <f>IF(B15=0,0,E15/B15*100)</f>
        <v>85.7142857142857</v>
      </c>
      <c r="G15" s="25">
        <v>6</v>
      </c>
      <c r="H15" s="33">
        <f>IF(E15=0,0,G15/E15*100)</f>
        <v>100</v>
      </c>
      <c r="I15" s="25">
        <v>0</v>
      </c>
      <c r="J15" s="33">
        <f>IF(E15=0,0,I15/E15*100)</f>
        <v>0</v>
      </c>
      <c r="K15" s="25">
        <f>B15-E15</f>
        <v>1</v>
      </c>
      <c r="L15" s="33">
        <f>IF(B15=0,0,K15/B15*100)</f>
        <v>14.2857142857143</v>
      </c>
      <c r="M15" s="41">
        <v>10.11</v>
      </c>
      <c r="N15" s="41">
        <v>1.78</v>
      </c>
      <c r="O15" s="44" t="s">
        <v>72</v>
      </c>
    </row>
    <row r="16" spans="1:15" ht="18" customHeight="1">
      <c r="A16" s="8" t="s">
        <v>9</v>
      </c>
      <c r="B16" s="20">
        <f>C16+D16</f>
        <v>2293</v>
      </c>
      <c r="C16" s="25">
        <v>1962</v>
      </c>
      <c r="D16" s="25">
        <v>331</v>
      </c>
      <c r="E16" s="25">
        <f>G16+I16</f>
        <v>1937</v>
      </c>
      <c r="F16" s="33">
        <f>IF(B16=0,0,E16/B16*100)</f>
        <v>84.4744875708679</v>
      </c>
      <c r="G16" s="25">
        <v>1937</v>
      </c>
      <c r="H16" s="33">
        <f>IF(E16=0,0,G16/E16*100)</f>
        <v>100</v>
      </c>
      <c r="I16" s="25">
        <v>0</v>
      </c>
      <c r="J16" s="33">
        <f>IF(E16=0,0,I16/E16*100)</f>
        <v>0</v>
      </c>
      <c r="K16" s="25">
        <f>B16-E16</f>
        <v>356</v>
      </c>
      <c r="L16" s="33">
        <f>IF(B16=0,0,K16/B16*100)</f>
        <v>15.5255124291321</v>
      </c>
      <c r="M16" s="41">
        <v>1</v>
      </c>
      <c r="N16" s="41">
        <v>0.51</v>
      </c>
      <c r="O16" s="44" t="s">
        <v>72</v>
      </c>
    </row>
    <row r="17" spans="1:15" ht="18" customHeight="1">
      <c r="A17" s="8" t="s">
        <v>10</v>
      </c>
      <c r="B17" s="20">
        <f>C17+D17</f>
        <v>271</v>
      </c>
      <c r="C17" s="25">
        <v>182</v>
      </c>
      <c r="D17" s="25">
        <v>89</v>
      </c>
      <c r="E17" s="25">
        <f>G17+I17</f>
        <v>196</v>
      </c>
      <c r="F17" s="33">
        <f>IF(B17=0,0,E17/B17*100)</f>
        <v>72.3247232472325</v>
      </c>
      <c r="G17" s="25">
        <v>195</v>
      </c>
      <c r="H17" s="33">
        <f>IF(E17=0,0,G17/E17*100)</f>
        <v>99.4897959183674</v>
      </c>
      <c r="I17" s="25">
        <v>1</v>
      </c>
      <c r="J17" s="33">
        <f>IF(E17=0,0,I17/E17*100)</f>
        <v>0.510204081632653</v>
      </c>
      <c r="K17" s="25">
        <f>B17-E17</f>
        <v>75</v>
      </c>
      <c r="L17" s="33">
        <f>IF(B17=0,0,K17/B17*100)</f>
        <v>27.6752767527675</v>
      </c>
      <c r="M17" s="41">
        <v>9.55</v>
      </c>
      <c r="N17" s="41">
        <v>3.76</v>
      </c>
      <c r="O17" s="44" t="s">
        <v>73</v>
      </c>
    </row>
    <row r="18" spans="1:15" s="12" customFormat="1" ht="18" customHeight="1">
      <c r="A18" s="8" t="s">
        <v>11</v>
      </c>
      <c r="B18" s="20">
        <f>C18+D18</f>
        <v>13060</v>
      </c>
      <c r="C18" s="25">
        <v>547</v>
      </c>
      <c r="D18" s="25">
        <v>12513</v>
      </c>
      <c r="E18" s="25">
        <f>G18+I18</f>
        <v>4234</v>
      </c>
      <c r="F18" s="33">
        <f>IF(B18=0,0,E18/B18*100)</f>
        <v>32.4196018376723</v>
      </c>
      <c r="G18" s="25">
        <v>4234</v>
      </c>
      <c r="H18" s="33">
        <f>IF(E18=0,0,G18/E18*100)</f>
        <v>100</v>
      </c>
      <c r="I18" s="25">
        <v>0</v>
      </c>
      <c r="J18" s="33">
        <f>IF(E18=0,0,I18/E18*100)</f>
        <v>0</v>
      </c>
      <c r="K18" s="25">
        <f>B18-E18</f>
        <v>8826</v>
      </c>
      <c r="L18" s="33">
        <f>IF(B18=0,0,K18/B18*100)</f>
        <v>67.5803981623277</v>
      </c>
      <c r="M18" s="41">
        <v>15.31</v>
      </c>
      <c r="N18" s="41">
        <v>5.82</v>
      </c>
      <c r="O18" s="44" t="s">
        <v>72</v>
      </c>
    </row>
    <row r="19" spans="1:15" s="12" customFormat="1" ht="18" customHeight="1">
      <c r="A19" s="8" t="s">
        <v>12</v>
      </c>
      <c r="B19" s="20">
        <f>C19+D19</f>
        <v>4189</v>
      </c>
      <c r="C19" s="25">
        <v>4138</v>
      </c>
      <c r="D19" s="25">
        <v>51</v>
      </c>
      <c r="E19" s="25">
        <v>4142</v>
      </c>
      <c r="F19" s="33">
        <f>IF(B19=0,0,E19/B19*100)</f>
        <v>98.8780138457866</v>
      </c>
      <c r="G19" s="25">
        <v>4142</v>
      </c>
      <c r="H19" s="33">
        <f>IF(E19=0,0,G19/E19*100)</f>
        <v>100</v>
      </c>
      <c r="I19" s="25">
        <v>0</v>
      </c>
      <c r="J19" s="33">
        <f>IF(E19=0,0,I19/E19*100)</f>
        <v>0</v>
      </c>
      <c r="K19" s="25">
        <f>B19-E19</f>
        <v>47</v>
      </c>
      <c r="L19" s="33">
        <f>IF(B19=0,0,K19/B19*100)</f>
        <v>1.12198615421342</v>
      </c>
      <c r="M19" s="41">
        <v>23.5</v>
      </c>
      <c r="N19" s="41">
        <v>15.03</v>
      </c>
      <c r="O19" s="44" t="s">
        <v>72</v>
      </c>
    </row>
    <row r="20" spans="1:15" ht="18" customHeight="1">
      <c r="A20" s="8" t="s">
        <v>13</v>
      </c>
      <c r="B20" s="20">
        <f>C20+D20</f>
        <v>0</v>
      </c>
      <c r="C20" s="25">
        <v>0</v>
      </c>
      <c r="D20" s="25">
        <v>0</v>
      </c>
      <c r="E20" s="25">
        <f>G20+I20</f>
        <v>0</v>
      </c>
      <c r="F20" s="33">
        <f>IF(B20=0,0,E20/B20*100)</f>
        <v>0</v>
      </c>
      <c r="G20" s="25">
        <v>0</v>
      </c>
      <c r="H20" s="33">
        <f>IF(E20=0,0,G20/E20*100)</f>
        <v>0</v>
      </c>
      <c r="I20" s="25">
        <v>0</v>
      </c>
      <c r="J20" s="33">
        <f>IF(E20=0,0,I20/E20*100)</f>
        <v>0</v>
      </c>
      <c r="K20" s="25">
        <f>B20-E20</f>
        <v>0</v>
      </c>
      <c r="L20" s="33">
        <f>IF(B20=0,0,K20/B20*100)</f>
        <v>0</v>
      </c>
      <c r="M20" s="41">
        <v>0</v>
      </c>
      <c r="N20" s="41">
        <v>0</v>
      </c>
      <c r="O20" s="44" t="s">
        <v>72</v>
      </c>
    </row>
    <row r="21" spans="1:15" ht="18" customHeight="1">
      <c r="A21" s="8" t="s">
        <v>14</v>
      </c>
      <c r="B21" s="20">
        <f>C21+D21</f>
        <v>424</v>
      </c>
      <c r="C21" s="25">
        <v>155</v>
      </c>
      <c r="D21" s="25">
        <v>269</v>
      </c>
      <c r="E21" s="25">
        <f>G21+I21</f>
        <v>179</v>
      </c>
      <c r="F21" s="33">
        <f>IF(B21=0,0,E21/B21*100)</f>
        <v>42.2169811320755</v>
      </c>
      <c r="G21" s="25">
        <v>179</v>
      </c>
      <c r="H21" s="33">
        <f>IF(E21=0,0,G21/E21*100)</f>
        <v>100</v>
      </c>
      <c r="I21" s="25">
        <v>0</v>
      </c>
      <c r="J21" s="33">
        <f>IF(E21=0,0,I21/E21*100)</f>
        <v>0</v>
      </c>
      <c r="K21" s="25">
        <f>B21-E21</f>
        <v>245</v>
      </c>
      <c r="L21" s="33">
        <f>IF(B21=0,0,K21/B21*100)</f>
        <v>57.7830188679245</v>
      </c>
      <c r="M21" s="41">
        <v>6.63</v>
      </c>
      <c r="N21" s="41">
        <v>2.42</v>
      </c>
      <c r="O21" s="44" t="s">
        <v>72</v>
      </c>
    </row>
    <row r="22" spans="1:15" ht="18" customHeight="1">
      <c r="A22" s="8" t="s">
        <v>15</v>
      </c>
      <c r="B22" s="20">
        <f>C22+D22</f>
        <v>68</v>
      </c>
      <c r="C22" s="25">
        <v>61</v>
      </c>
      <c r="D22" s="25">
        <v>7</v>
      </c>
      <c r="E22" s="25">
        <f>G22+I22</f>
        <v>65</v>
      </c>
      <c r="F22" s="33">
        <f>IF(B22=0,0,E22/B22*100)</f>
        <v>95.5882352941177</v>
      </c>
      <c r="G22" s="25">
        <v>65</v>
      </c>
      <c r="H22" s="33">
        <f>IF(E22=0,0,G22/E22*100)</f>
        <v>100</v>
      </c>
      <c r="I22" s="25">
        <v>0</v>
      </c>
      <c r="J22" s="33">
        <f>IF(E22=0,0,I22/E22*100)</f>
        <v>0</v>
      </c>
      <c r="K22" s="25">
        <f>B22-E22</f>
        <v>3</v>
      </c>
      <c r="L22" s="33">
        <f>IF(B22=0,0,K22/B22*100)</f>
        <v>4.41176470588235</v>
      </c>
      <c r="M22" s="41">
        <v>1.33</v>
      </c>
      <c r="N22" s="41">
        <v>0.86</v>
      </c>
      <c r="O22" s="44" t="s">
        <v>72</v>
      </c>
    </row>
    <row r="23" spans="1:15" ht="18" customHeight="1">
      <c r="A23" s="8" t="s">
        <v>16</v>
      </c>
      <c r="B23" s="20">
        <f>C23+D23</f>
        <v>168</v>
      </c>
      <c r="C23" s="25">
        <v>151</v>
      </c>
      <c r="D23" s="25">
        <v>17</v>
      </c>
      <c r="E23" s="25">
        <f>G23+I23</f>
        <v>146</v>
      </c>
      <c r="F23" s="33">
        <f>IF(B23=0,0,E23/B23*100)</f>
        <v>86.9047619047619</v>
      </c>
      <c r="G23" s="25">
        <v>146</v>
      </c>
      <c r="H23" s="33">
        <f>IF(E23=0,0,G23/E23*100)</f>
        <v>100</v>
      </c>
      <c r="I23" s="25">
        <v>0</v>
      </c>
      <c r="J23" s="33">
        <f>IF(E23=0,0,I23/E23*100)</f>
        <v>0</v>
      </c>
      <c r="K23" s="25">
        <f>B23-E23</f>
        <v>22</v>
      </c>
      <c r="L23" s="33">
        <f>IF(B23=0,0,K23/B23*100)</f>
        <v>13.0952380952381</v>
      </c>
      <c r="M23" s="41">
        <v>3.5</v>
      </c>
      <c r="N23" s="41">
        <v>1.44</v>
      </c>
      <c r="O23" s="44" t="s">
        <v>72</v>
      </c>
    </row>
    <row r="24" spans="1:15" ht="18" customHeight="1">
      <c r="A24" s="8" t="s">
        <v>17</v>
      </c>
      <c r="B24" s="20">
        <f>C24+D24</f>
        <v>9</v>
      </c>
      <c r="C24" s="25">
        <v>8</v>
      </c>
      <c r="D24" s="25">
        <v>1</v>
      </c>
      <c r="E24" s="25">
        <f>G24+I24</f>
        <v>7</v>
      </c>
      <c r="F24" s="33">
        <f>IF(B24=0,0,E24/B24*100)</f>
        <v>77.7777777777778</v>
      </c>
      <c r="G24" s="25">
        <v>7</v>
      </c>
      <c r="H24" s="33">
        <f>IF(E24=0,0,G24/E24*100)</f>
        <v>100</v>
      </c>
      <c r="I24" s="25">
        <v>0</v>
      </c>
      <c r="J24" s="33">
        <f>IF(E24=0,0,I24/E24*100)</f>
        <v>0</v>
      </c>
      <c r="K24" s="25">
        <f>B24-E24</f>
        <v>2</v>
      </c>
      <c r="L24" s="33">
        <f>IF(B24=0,0,K24/B24*100)</f>
        <v>22.2222222222222</v>
      </c>
      <c r="M24" s="41">
        <v>1.88</v>
      </c>
      <c r="N24" s="41">
        <v>0.35</v>
      </c>
      <c r="O24" s="44" t="s">
        <v>72</v>
      </c>
    </row>
    <row r="25" spans="1:15" ht="18" customHeight="1">
      <c r="A25" s="8" t="s">
        <v>18</v>
      </c>
      <c r="B25" s="20">
        <f>C25+D25</f>
        <v>0</v>
      </c>
      <c r="C25" s="25">
        <v>0</v>
      </c>
      <c r="D25" s="25">
        <v>0</v>
      </c>
      <c r="E25" s="25">
        <f>G25+I25</f>
        <v>0</v>
      </c>
      <c r="F25" s="33">
        <f>IF(B25=0,0,E25/B25*100)</f>
        <v>0</v>
      </c>
      <c r="G25" s="25">
        <v>0</v>
      </c>
      <c r="H25" s="33">
        <f>IF(E25=0,0,G25/E25*100)</f>
        <v>0</v>
      </c>
      <c r="I25" s="25">
        <v>0</v>
      </c>
      <c r="J25" s="33">
        <f>IF(E25=0,0,I25/E25*100)</f>
        <v>0</v>
      </c>
      <c r="K25" s="25">
        <f>B25-E25</f>
        <v>0</v>
      </c>
      <c r="L25" s="33">
        <f>IF(B25=0,0,K25/B25*100)</f>
        <v>0</v>
      </c>
      <c r="M25" s="41">
        <v>0</v>
      </c>
      <c r="N25" s="41">
        <v>0</v>
      </c>
      <c r="O25" s="44" t="s">
        <v>72</v>
      </c>
    </row>
    <row r="26" spans="1:15" s="12" customFormat="1" ht="18" customHeight="1">
      <c r="A26" s="8" t="s">
        <v>19</v>
      </c>
      <c r="B26" s="20">
        <f>C26+D26</f>
        <v>12343</v>
      </c>
      <c r="C26" s="25">
        <v>12343</v>
      </c>
      <c r="D26" s="25">
        <v>0</v>
      </c>
      <c r="E26" s="25">
        <v>12343</v>
      </c>
      <c r="F26" s="33">
        <f>IF(B26=0,0,E26/B26*100)</f>
        <v>100</v>
      </c>
      <c r="G26" s="25">
        <v>12343</v>
      </c>
      <c r="H26" s="33">
        <f>IF(E26=0,0,G26/E26*100)</f>
        <v>100</v>
      </c>
      <c r="I26" s="25">
        <v>0</v>
      </c>
      <c r="J26" s="33">
        <f>IF(E26=0,0,I26/E26*100)</f>
        <v>0</v>
      </c>
      <c r="K26" s="25">
        <f>B26-E26</f>
        <v>0</v>
      </c>
      <c r="L26" s="33">
        <f>IF(B26=0,0,K26/B26*100)</f>
        <v>0</v>
      </c>
      <c r="M26" s="41">
        <v>2</v>
      </c>
      <c r="N26" s="41">
        <v>1.21</v>
      </c>
      <c r="O26" s="44" t="s">
        <v>72</v>
      </c>
    </row>
    <row r="27" spans="1:15" ht="18" customHeight="1">
      <c r="A27" s="8" t="s">
        <v>20</v>
      </c>
      <c r="B27" s="20">
        <f>C27+D27</f>
        <v>7</v>
      </c>
      <c r="C27" s="25">
        <v>1</v>
      </c>
      <c r="D27" s="25">
        <v>6</v>
      </c>
      <c r="E27" s="25">
        <f>G27+I27</f>
        <v>2</v>
      </c>
      <c r="F27" s="33">
        <f>IF(B27=0,0,E27/B27*100)</f>
        <v>28.5714285714286</v>
      </c>
      <c r="G27" s="25">
        <v>2</v>
      </c>
      <c r="H27" s="33">
        <f>IF(E27=0,0,G27/E27*100)</f>
        <v>100</v>
      </c>
      <c r="I27" s="25">
        <v>0</v>
      </c>
      <c r="J27" s="33">
        <f>IF(E27=0,0,I27/E27*100)</f>
        <v>0</v>
      </c>
      <c r="K27" s="25">
        <f>B27-E27</f>
        <v>5</v>
      </c>
      <c r="L27" s="33">
        <f>IF(B27=0,0,K27/B27*100)</f>
        <v>71.4285714285714</v>
      </c>
      <c r="M27" s="41">
        <v>2.63</v>
      </c>
      <c r="N27" s="41">
        <v>1.94</v>
      </c>
      <c r="O27" s="44" t="s">
        <v>72</v>
      </c>
    </row>
    <row r="28" spans="1:15" ht="18" customHeight="1">
      <c r="A28" s="8" t="s">
        <v>21</v>
      </c>
      <c r="B28" s="20">
        <f>C28+D28</f>
        <v>54</v>
      </c>
      <c r="C28" s="25">
        <v>47</v>
      </c>
      <c r="D28" s="25">
        <v>7</v>
      </c>
      <c r="E28" s="25">
        <f>G28+I28</f>
        <v>49</v>
      </c>
      <c r="F28" s="33">
        <f>IF(B28=0,0,E28/B28*100)</f>
        <v>90.7407407407407</v>
      </c>
      <c r="G28" s="25">
        <v>49</v>
      </c>
      <c r="H28" s="33">
        <f>IF(E28=0,0,G28/E28*100)</f>
        <v>100</v>
      </c>
      <c r="I28" s="25">
        <v>0</v>
      </c>
      <c r="J28" s="33">
        <f>IF(E28=0,0,I28/E28*100)</f>
        <v>0</v>
      </c>
      <c r="K28" s="25">
        <f>B28-E28</f>
        <v>5</v>
      </c>
      <c r="L28" s="33">
        <f>IF(B28=0,0,K28/B28*100)</f>
        <v>9.25925925925926</v>
      </c>
      <c r="M28" s="41">
        <v>13.29</v>
      </c>
      <c r="N28" s="41">
        <v>3.11</v>
      </c>
      <c r="O28" s="44" t="s">
        <v>72</v>
      </c>
    </row>
    <row r="29" spans="1:15" s="12" customFormat="1" ht="18" customHeight="1">
      <c r="A29" s="8" t="s">
        <v>22</v>
      </c>
      <c r="B29" s="20">
        <f>C29+D29</f>
        <v>3849</v>
      </c>
      <c r="C29" s="25">
        <v>3705</v>
      </c>
      <c r="D29" s="25">
        <v>144</v>
      </c>
      <c r="E29" s="25">
        <v>3702</v>
      </c>
      <c r="F29" s="33">
        <f>IF(B29=0,0,E29/B29*100)</f>
        <v>96.1808261886204</v>
      </c>
      <c r="G29" s="25">
        <v>3702</v>
      </c>
      <c r="H29" s="33">
        <f>IF(E29=0,0,G29/E29*100)</f>
        <v>100</v>
      </c>
      <c r="I29" s="25">
        <v>0</v>
      </c>
      <c r="J29" s="33">
        <f>IF(E29=0,0,I29/E29*100)</f>
        <v>0</v>
      </c>
      <c r="K29" s="25">
        <v>147</v>
      </c>
      <c r="L29" s="33">
        <f>IF(B29=0,0,K29/B29*100)</f>
        <v>3.81917381137958</v>
      </c>
      <c r="M29" s="41">
        <v>1.14</v>
      </c>
      <c r="N29" s="41">
        <v>0.28</v>
      </c>
      <c r="O29" s="44" t="s">
        <v>72</v>
      </c>
    </row>
    <row r="30" spans="1:15" ht="18" customHeight="1">
      <c r="A30" s="8" t="s">
        <v>23</v>
      </c>
      <c r="B30" s="20">
        <f>C30+D30</f>
        <v>1320</v>
      </c>
      <c r="C30" s="25">
        <v>810</v>
      </c>
      <c r="D30" s="25">
        <v>510</v>
      </c>
      <c r="E30" s="25">
        <f>G30+I30</f>
        <v>836</v>
      </c>
      <c r="F30" s="33">
        <f>IF(B30=0,0,E30/B30*100)</f>
        <v>63.3333333333333</v>
      </c>
      <c r="G30" s="25">
        <v>836</v>
      </c>
      <c r="H30" s="33">
        <f>IF(E30=0,0,G30/E30*100)</f>
        <v>100</v>
      </c>
      <c r="I30" s="25">
        <v>0</v>
      </c>
      <c r="J30" s="33">
        <f>IF(E30=0,0,I30/E30*100)</f>
        <v>0</v>
      </c>
      <c r="K30" s="25">
        <f>B30-E30</f>
        <v>484</v>
      </c>
      <c r="L30" s="33">
        <f>IF(B30=0,0,K30/B30*100)</f>
        <v>36.6666666666667</v>
      </c>
      <c r="M30" s="41">
        <v>14.13</v>
      </c>
      <c r="N30" s="41">
        <v>3.82</v>
      </c>
      <c r="O30" s="44" t="s">
        <v>72</v>
      </c>
    </row>
    <row r="31" spans="1:15" s="12" customFormat="1" ht="18" customHeight="1">
      <c r="A31" s="8" t="s">
        <v>24</v>
      </c>
      <c r="B31" s="20">
        <f>C31+D31</f>
        <v>288</v>
      </c>
      <c r="C31" s="25">
        <v>280</v>
      </c>
      <c r="D31" s="25">
        <v>8</v>
      </c>
      <c r="E31" s="25">
        <v>273</v>
      </c>
      <c r="F31" s="33">
        <f>IF(B31=0,0,E31/B31*100)</f>
        <v>94.7916666666667</v>
      </c>
      <c r="G31" s="25">
        <v>273</v>
      </c>
      <c r="H31" s="33">
        <f>IF(E31=0,0,G31/E31*100)</f>
        <v>100</v>
      </c>
      <c r="I31" s="25">
        <v>0</v>
      </c>
      <c r="J31" s="33">
        <f>IF(E31=0,0,I31/E31*100)</f>
        <v>0</v>
      </c>
      <c r="K31" s="25">
        <f>B31-E31</f>
        <v>15</v>
      </c>
      <c r="L31" s="33">
        <f>IF(B31=0,0,K31/B31*100)</f>
        <v>5.20833333333333</v>
      </c>
      <c r="M31" s="41">
        <v>6</v>
      </c>
      <c r="N31" s="41">
        <v>0.77</v>
      </c>
      <c r="O31" s="44" t="s">
        <v>72</v>
      </c>
    </row>
    <row r="32" spans="1:15" s="12" customFormat="1" ht="18" customHeight="1">
      <c r="A32" s="8" t="s">
        <v>25</v>
      </c>
      <c r="B32" s="20">
        <f>C32+D32</f>
        <v>122</v>
      </c>
      <c r="C32" s="25">
        <v>44</v>
      </c>
      <c r="D32" s="25">
        <v>78</v>
      </c>
      <c r="E32" s="25">
        <v>120</v>
      </c>
      <c r="F32" s="33">
        <f>IF(B32=0,0,E32/B32*100)</f>
        <v>98.3606557377049</v>
      </c>
      <c r="G32" s="25">
        <v>120</v>
      </c>
      <c r="H32" s="33">
        <f>IF(E32=0,0,G32/E32*100)</f>
        <v>100</v>
      </c>
      <c r="I32" s="25">
        <v>0</v>
      </c>
      <c r="J32" s="33">
        <f>IF(E32=0,0,I32/E32*100)</f>
        <v>0</v>
      </c>
      <c r="K32" s="25">
        <f>B32-E32</f>
        <v>2</v>
      </c>
      <c r="L32" s="33">
        <f>IF(B32=0,0,K32/B32*100)</f>
        <v>1.63934426229508</v>
      </c>
      <c r="M32" s="41">
        <v>79</v>
      </c>
      <c r="N32" s="41">
        <v>2</v>
      </c>
      <c r="O32" s="44" t="s">
        <v>72</v>
      </c>
    </row>
    <row r="33" spans="1:15" ht="18" customHeight="1">
      <c r="A33" s="8" t="s">
        <v>26</v>
      </c>
      <c r="B33" s="20">
        <f>C33+D33</f>
        <v>169</v>
      </c>
      <c r="C33" s="25">
        <v>91</v>
      </c>
      <c r="D33" s="25">
        <v>78</v>
      </c>
      <c r="E33" s="25">
        <f>G33+I33</f>
        <v>81</v>
      </c>
      <c r="F33" s="33">
        <f>IF(B33=0,0,E33/B33*100)</f>
        <v>47.9289940828402</v>
      </c>
      <c r="G33" s="25">
        <v>81</v>
      </c>
      <c r="H33" s="33">
        <f>IF(E33=0,0,G33/E33*100)</f>
        <v>100</v>
      </c>
      <c r="I33" s="25">
        <v>0</v>
      </c>
      <c r="J33" s="33">
        <f>IF(E33=0,0,I33/E33*100)</f>
        <v>0</v>
      </c>
      <c r="K33" s="25">
        <f>B33-E33</f>
        <v>88</v>
      </c>
      <c r="L33" s="33">
        <f>IF(B33=0,0,K33/B33*100)</f>
        <v>52.0710059171598</v>
      </c>
      <c r="M33" s="41">
        <v>3.58</v>
      </c>
      <c r="N33" s="41">
        <v>1.62</v>
      </c>
      <c r="O33" s="44" t="s">
        <v>72</v>
      </c>
    </row>
    <row r="34" spans="1:15" s="12" customFormat="1" ht="18" customHeight="1">
      <c r="A34" s="8" t="s">
        <v>27</v>
      </c>
      <c r="B34" s="20">
        <f>C34+D34</f>
        <v>27162</v>
      </c>
      <c r="C34" s="25">
        <v>22996</v>
      </c>
      <c r="D34" s="25">
        <v>4166</v>
      </c>
      <c r="E34" s="25">
        <v>23742</v>
      </c>
      <c r="F34" s="33">
        <f>IF(B34=0,0,E34/B34*100)</f>
        <v>87.4088800530152</v>
      </c>
      <c r="G34" s="25">
        <v>23741</v>
      </c>
      <c r="H34" s="33">
        <f>IF(E34=0,0,G34/E34*100)</f>
        <v>99.9957880549238</v>
      </c>
      <c r="I34" s="25">
        <v>1</v>
      </c>
      <c r="J34" s="33">
        <f>IF(E34=0,0,I34/E34*100)</f>
        <v>0.00421194507623621</v>
      </c>
      <c r="K34" s="25">
        <f>B34-E34</f>
        <v>3420</v>
      </c>
      <c r="L34" s="33">
        <f>IF(B34=0,0,K34/B34*100)</f>
        <v>12.5911199469848</v>
      </c>
      <c r="M34" s="41">
        <v>8.89</v>
      </c>
      <c r="N34" s="41">
        <v>3.92</v>
      </c>
      <c r="O34" s="44" t="s">
        <v>72</v>
      </c>
    </row>
    <row r="35" spans="1:15" ht="18" customHeight="1">
      <c r="A35" s="8" t="s">
        <v>28</v>
      </c>
      <c r="B35" s="20">
        <f>C35+D35</f>
        <v>0</v>
      </c>
      <c r="C35" s="25">
        <v>0</v>
      </c>
      <c r="D35" s="25">
        <v>0</v>
      </c>
      <c r="E35" s="25">
        <f>G35+I35</f>
        <v>0</v>
      </c>
      <c r="F35" s="33">
        <f>IF(B35=0,0,E35/B35*100)</f>
        <v>0</v>
      </c>
      <c r="G35" s="25">
        <v>0</v>
      </c>
      <c r="H35" s="33">
        <f>IF(E35=0,0,G35/E35*100)</f>
        <v>0</v>
      </c>
      <c r="I35" s="25">
        <v>0</v>
      </c>
      <c r="J35" s="33">
        <f>IF(E35=0,0,I35/E35*100)</f>
        <v>0</v>
      </c>
      <c r="K35" s="25">
        <f>B35-E35</f>
        <v>0</v>
      </c>
      <c r="L35" s="33">
        <f>IF(B35=0,0,K35/B35*100)</f>
        <v>0</v>
      </c>
      <c r="M35" s="41">
        <v>0</v>
      </c>
      <c r="N35" s="41">
        <v>0</v>
      </c>
      <c r="O35" s="44" t="s">
        <v>72</v>
      </c>
    </row>
    <row r="36" spans="1:15" s="12" customFormat="1" ht="18" customHeight="1">
      <c r="A36" s="8" t="s">
        <v>29</v>
      </c>
      <c r="B36" s="20">
        <f>C36+D36</f>
        <v>118</v>
      </c>
      <c r="C36" s="25">
        <v>101</v>
      </c>
      <c r="D36" s="25">
        <v>17</v>
      </c>
      <c r="E36" s="25">
        <f>G36+I36</f>
        <v>16</v>
      </c>
      <c r="F36" s="33">
        <f>IF(B36=0,0,E36/B36*100)</f>
        <v>13.5593220338983</v>
      </c>
      <c r="G36" s="25">
        <v>16</v>
      </c>
      <c r="H36" s="33">
        <f>IF(E36=0,0,G36/E36*100)</f>
        <v>100</v>
      </c>
      <c r="I36" s="25">
        <v>0</v>
      </c>
      <c r="J36" s="33">
        <f>IF(E36=0,0,I36/E36*100)</f>
        <v>0</v>
      </c>
      <c r="K36" s="25">
        <f>B36-E36</f>
        <v>102</v>
      </c>
      <c r="L36" s="33">
        <f>IF(B36=0,0,K36/B36*100)</f>
        <v>86.4406779661017</v>
      </c>
      <c r="M36" s="41">
        <v>83.75</v>
      </c>
      <c r="N36" s="41">
        <v>3.5</v>
      </c>
      <c r="O36" s="44" t="s">
        <v>72</v>
      </c>
    </row>
    <row r="37" spans="1:15" ht="18" customHeight="1">
      <c r="A37" s="8" t="s">
        <v>30</v>
      </c>
      <c r="B37" s="20">
        <f>C37+D37</f>
        <v>0</v>
      </c>
      <c r="C37" s="25">
        <v>0</v>
      </c>
      <c r="D37" s="25">
        <v>0</v>
      </c>
      <c r="E37" s="25">
        <f>G37+I37</f>
        <v>0</v>
      </c>
      <c r="F37" s="33">
        <f>IF(B37=0,0,E37/B37*100)</f>
        <v>0</v>
      </c>
      <c r="G37" s="25">
        <v>0</v>
      </c>
      <c r="H37" s="33">
        <f>IF(E37=0,0,G37/E37*100)</f>
        <v>0</v>
      </c>
      <c r="I37" s="25">
        <v>0</v>
      </c>
      <c r="J37" s="33">
        <f>IF(E37=0,0,I37/E37*100)</f>
        <v>0</v>
      </c>
      <c r="K37" s="25">
        <f>B37-E37</f>
        <v>0</v>
      </c>
      <c r="L37" s="33">
        <f>IF(B37=0,0,K37/B37*100)</f>
        <v>0</v>
      </c>
      <c r="M37" s="41">
        <v>0</v>
      </c>
      <c r="N37" s="41">
        <v>0</v>
      </c>
      <c r="O37" s="44" t="s">
        <v>72</v>
      </c>
    </row>
    <row r="38" spans="1:15" ht="18" customHeight="1">
      <c r="A38" s="8" t="s">
        <v>31</v>
      </c>
      <c r="B38" s="20">
        <f>C38+D38</f>
        <v>0</v>
      </c>
      <c r="C38" s="25">
        <v>0</v>
      </c>
      <c r="D38" s="25">
        <v>0</v>
      </c>
      <c r="E38" s="25">
        <f>G38+I38</f>
        <v>0</v>
      </c>
      <c r="F38" s="33">
        <f>IF(B38=0,0,E38/B38*100)</f>
        <v>0</v>
      </c>
      <c r="G38" s="25">
        <v>0</v>
      </c>
      <c r="H38" s="33">
        <f>IF(E38=0,0,G38/E38*100)</f>
        <v>0</v>
      </c>
      <c r="I38" s="25">
        <v>0</v>
      </c>
      <c r="J38" s="33">
        <f>IF(E38=0,0,I38/E38*100)</f>
        <v>0</v>
      </c>
      <c r="K38" s="25">
        <f>B38-E38</f>
        <v>0</v>
      </c>
      <c r="L38" s="33">
        <f>IF(B38=0,0,K38/B38*100)</f>
        <v>0</v>
      </c>
      <c r="M38" s="41">
        <v>0</v>
      </c>
      <c r="N38" s="41">
        <v>0</v>
      </c>
      <c r="O38" s="44" t="s">
        <v>72</v>
      </c>
    </row>
    <row r="39" spans="1:15" ht="18" customHeight="1">
      <c r="A39" s="8" t="s">
        <v>32</v>
      </c>
      <c r="B39" s="20">
        <f>C39+D39</f>
        <v>0</v>
      </c>
      <c r="C39" s="25">
        <v>0</v>
      </c>
      <c r="D39" s="25">
        <v>0</v>
      </c>
      <c r="E39" s="25">
        <f>G39+I39</f>
        <v>0</v>
      </c>
      <c r="F39" s="33">
        <f>IF(B39=0,0,E39/B39*100)</f>
        <v>0</v>
      </c>
      <c r="G39" s="25">
        <v>0</v>
      </c>
      <c r="H39" s="33">
        <f>IF(E39=0,0,G39/E39*100)</f>
        <v>0</v>
      </c>
      <c r="I39" s="25">
        <v>0</v>
      </c>
      <c r="J39" s="33">
        <f>IF(E39=0,0,I39/E39*100)</f>
        <v>0</v>
      </c>
      <c r="K39" s="25">
        <f>B39-E39</f>
        <v>0</v>
      </c>
      <c r="L39" s="33">
        <f>IF(B39=0,0,K39/B39*100)</f>
        <v>0</v>
      </c>
      <c r="M39" s="41">
        <v>0</v>
      </c>
      <c r="N39" s="41">
        <v>0</v>
      </c>
      <c r="O39" s="44" t="s">
        <v>72</v>
      </c>
    </row>
    <row r="40" spans="1:15" ht="18" customHeight="1">
      <c r="A40" s="8" t="s">
        <v>33</v>
      </c>
      <c r="B40" s="20">
        <f>C40+D40</f>
        <v>0</v>
      </c>
      <c r="C40" s="25">
        <v>0</v>
      </c>
      <c r="D40" s="25">
        <v>0</v>
      </c>
      <c r="E40" s="25">
        <f>G40+I40</f>
        <v>0</v>
      </c>
      <c r="F40" s="33">
        <f>IF(B40=0,0,E40/B40*100)</f>
        <v>0</v>
      </c>
      <c r="G40" s="25">
        <v>0</v>
      </c>
      <c r="H40" s="33">
        <f>IF(E40=0,0,G40/E40*100)</f>
        <v>0</v>
      </c>
      <c r="I40" s="25">
        <v>0</v>
      </c>
      <c r="J40" s="33">
        <f>IF(E40=0,0,I40/E40*100)</f>
        <v>0</v>
      </c>
      <c r="K40" s="25">
        <f>B40-E40</f>
        <v>0</v>
      </c>
      <c r="L40" s="33">
        <f>IF(B40=0,0,K40/B40*100)</f>
        <v>0</v>
      </c>
      <c r="M40" s="41">
        <v>0</v>
      </c>
      <c r="N40" s="41">
        <v>0</v>
      </c>
      <c r="O40" s="44" t="s">
        <v>72</v>
      </c>
    </row>
    <row r="41" spans="1:15" ht="18" customHeight="1">
      <c r="A41" s="8" t="s">
        <v>34</v>
      </c>
      <c r="B41" s="20">
        <f>C41+D41</f>
        <v>0</v>
      </c>
      <c r="C41" s="25">
        <v>0</v>
      </c>
      <c r="D41" s="25">
        <v>0</v>
      </c>
      <c r="E41" s="25">
        <f>G41+I41</f>
        <v>0</v>
      </c>
      <c r="F41" s="33">
        <f>IF(B41=0,0,E41/B41*100)</f>
        <v>0</v>
      </c>
      <c r="G41" s="25">
        <v>0</v>
      </c>
      <c r="H41" s="33">
        <f>IF(E41=0,0,G41/E41*100)</f>
        <v>0</v>
      </c>
      <c r="I41" s="25">
        <v>0</v>
      </c>
      <c r="J41" s="33">
        <f>IF(E41=0,0,I41/E41*100)</f>
        <v>0</v>
      </c>
      <c r="K41" s="25">
        <f>B41-E41</f>
        <v>0</v>
      </c>
      <c r="L41" s="33">
        <f>IF(B41=0,0,K41/B41*100)</f>
        <v>0</v>
      </c>
      <c r="M41" s="41">
        <v>0</v>
      </c>
      <c r="N41" s="41">
        <v>0</v>
      </c>
      <c r="O41" s="44" t="s">
        <v>72</v>
      </c>
    </row>
    <row r="42" spans="1:15" ht="18" customHeight="1">
      <c r="A42" s="8" t="s">
        <v>35</v>
      </c>
      <c r="B42" s="20">
        <f>C42+D42</f>
        <v>0</v>
      </c>
      <c r="C42" s="25">
        <v>0</v>
      </c>
      <c r="D42" s="25">
        <v>0</v>
      </c>
      <c r="E42" s="25">
        <f>G42+I42</f>
        <v>0</v>
      </c>
      <c r="F42" s="33">
        <f>IF(B42=0,0,E42/B42*100)</f>
        <v>0</v>
      </c>
      <c r="G42" s="25">
        <v>0</v>
      </c>
      <c r="H42" s="33">
        <f>IF(E42=0,0,G42/E42*100)</f>
        <v>0</v>
      </c>
      <c r="I42" s="25">
        <v>0</v>
      </c>
      <c r="J42" s="33">
        <f>IF(E42=0,0,I42/E42*100)</f>
        <v>0</v>
      </c>
      <c r="K42" s="25">
        <f>B42-E42</f>
        <v>0</v>
      </c>
      <c r="L42" s="33">
        <f>IF(B42=0,0,K42/B42*100)</f>
        <v>0</v>
      </c>
      <c r="M42" s="41">
        <v>0</v>
      </c>
      <c r="N42" s="41">
        <v>0</v>
      </c>
      <c r="O42" s="44" t="s">
        <v>72</v>
      </c>
    </row>
    <row r="43" spans="1:23" ht="16.5" customHeight="1">
      <c r="A43" s="9" t="s">
        <v>36</v>
      </c>
      <c r="B43" s="9"/>
      <c r="C43" s="9"/>
      <c r="D43" s="9"/>
      <c r="E43" s="9"/>
      <c r="F43" s="9"/>
      <c r="G43" s="9"/>
      <c r="H43" s="9"/>
      <c r="I43" s="9"/>
      <c r="J43" s="9"/>
      <c r="K43" s="9"/>
      <c r="L43" s="9"/>
      <c r="M43" s="9"/>
      <c r="N43" s="9"/>
      <c r="O43" s="9"/>
      <c r="P43" s="45"/>
      <c r="Q43" s="45"/>
      <c r="R43" s="45"/>
      <c r="S43" s="45"/>
      <c r="T43" s="46"/>
      <c r="U43" s="45"/>
      <c r="V43" s="45"/>
      <c r="W43" s="45"/>
    </row>
    <row r="44" spans="1:23" ht="18.75" customHeight="1">
      <c r="A44" s="10" t="s">
        <v>37</v>
      </c>
      <c r="B44" s="10"/>
      <c r="C44" s="10"/>
      <c r="D44" s="10"/>
      <c r="E44" s="10"/>
      <c r="F44" s="10"/>
      <c r="G44" s="10"/>
      <c r="H44" s="10"/>
      <c r="I44" s="11"/>
      <c r="J44" s="11"/>
      <c r="K44" s="11"/>
      <c r="L44" s="11"/>
      <c r="M44" s="11"/>
      <c r="N44" s="11"/>
      <c r="O44" s="11"/>
      <c r="P44" s="11"/>
      <c r="Q44" s="11"/>
      <c r="R44" s="11"/>
      <c r="S44" s="11"/>
      <c r="T44" s="11"/>
      <c r="U44" s="11"/>
      <c r="V44" s="11"/>
      <c r="W44" s="11"/>
    </row>
    <row r="45" spans="1:15" ht="15">
      <c r="A45" s="11" t="s">
        <v>38</v>
      </c>
      <c r="B45" s="11"/>
      <c r="C45" s="11"/>
      <c r="D45" s="11"/>
      <c r="E45" s="11"/>
      <c r="F45" s="11"/>
      <c r="G45" s="11"/>
      <c r="H45" s="11"/>
      <c r="I45" s="11"/>
      <c r="J45" s="11"/>
      <c r="K45" s="11"/>
      <c r="L45" s="11"/>
      <c r="M45" s="11"/>
      <c r="N45" s="11"/>
      <c r="O45" s="11"/>
    </row>
    <row r="46" spans="1:15" ht="15">
      <c r="A46" s="12" t="s">
        <v>39</v>
      </c>
      <c r="B46" s="12"/>
      <c r="C46" s="12"/>
      <c r="D46" s="12"/>
      <c r="E46" s="12"/>
      <c r="F46" s="12"/>
      <c r="G46" s="12"/>
      <c r="H46" s="12"/>
      <c r="I46" s="12"/>
      <c r="J46" s="12"/>
      <c r="O46" s="42" t="s">
        <v>74</v>
      </c>
    </row>
  </sheetData>
  <mergeCells count="23">
    <mergeCell ref="A45:O45"/>
    <mergeCell ref="A46:J46"/>
    <mergeCell ref="B6:B8"/>
    <mergeCell ref="C6:C8"/>
    <mergeCell ref="D6:D8"/>
    <mergeCell ref="E6:F7"/>
    <mergeCell ref="G6:H6"/>
    <mergeCell ref="I6:J6"/>
    <mergeCell ref="G7:G8"/>
    <mergeCell ref="H7:H8"/>
    <mergeCell ref="I7:I8"/>
    <mergeCell ref="J7:J8"/>
    <mergeCell ref="M1:O1"/>
    <mergeCell ref="M2:O2"/>
    <mergeCell ref="A3:O3"/>
    <mergeCell ref="F4:I4"/>
    <mergeCell ref="B5:D5"/>
    <mergeCell ref="E5:J5"/>
    <mergeCell ref="K5:L7"/>
    <mergeCell ref="M5:M9"/>
    <mergeCell ref="N5:N9"/>
    <mergeCell ref="O5:O9"/>
    <mergeCell ref="B2:K2"/>
  </mergeCells>
  <printOptions horizontalCentered="1"/>
  <pageMargins left="0.71" right="0.71" top="0.75" bottom="0.55" header="0.31" footer="0.31"/>
  <pageSetup fitToHeight="0" fitToWidth="0" horizontalDpi="600" verticalDpi="600" orientation="landscape" paperSize="9" scale="65"/>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