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O:\10.統計\2.性別統計指標\115年度-更新至114年度\3.簽\"/>
    </mc:Choice>
  </mc:AlternateContent>
  <xr:revisionPtr revIDLastSave="0" documentId="13_ncr:1_{FD0CF0CB-139F-4628-9AF3-399644B4F757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線上通用型表單-申辦比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7" i="1" l="1"/>
  <c r="Y6" i="1" s="1"/>
  <c r="X7" i="1"/>
  <c r="X6" i="1" s="1"/>
  <c r="Y11" i="1"/>
  <c r="X11" i="1"/>
  <c r="W11" i="1" l="1"/>
  <c r="AA11" i="1" s="1"/>
  <c r="W7" i="1"/>
  <c r="AA7" i="1" s="1"/>
  <c r="W8" i="1"/>
  <c r="AA8" i="1" s="1"/>
  <c r="W9" i="1"/>
  <c r="W10" i="1"/>
  <c r="AA10" i="1" s="1"/>
  <c r="W12" i="1"/>
  <c r="W13" i="1"/>
  <c r="AA13" i="1" s="1"/>
  <c r="W14" i="1"/>
  <c r="AA14" i="1" s="1"/>
  <c r="W15" i="1"/>
  <c r="W16" i="1"/>
  <c r="W18" i="1"/>
  <c r="AA18" i="1" s="1"/>
  <c r="W6" i="1"/>
  <c r="V13" i="1"/>
  <c r="U13" i="1"/>
  <c r="V12" i="1"/>
  <c r="R18" i="1"/>
  <c r="V18" i="1" s="1"/>
  <c r="R17" i="1"/>
  <c r="V17" i="1" s="1"/>
  <c r="R16" i="1"/>
  <c r="V16" i="1" s="1"/>
  <c r="R15" i="1"/>
  <c r="V15" i="1" s="1"/>
  <c r="R14" i="1"/>
  <c r="V14" i="1" s="1"/>
  <c r="R13" i="1"/>
  <c r="R12" i="1"/>
  <c r="U12" i="1" s="1"/>
  <c r="R10" i="1"/>
  <c r="V10" i="1" s="1"/>
  <c r="R9" i="1"/>
  <c r="V9" i="1" s="1"/>
  <c r="R8" i="1"/>
  <c r="V8" i="1" s="1"/>
  <c r="U18" i="1" l="1"/>
  <c r="Z18" i="1"/>
  <c r="Z14" i="1"/>
  <c r="Z13" i="1"/>
  <c r="Z10" i="1"/>
  <c r="Z8" i="1"/>
  <c r="U14" i="1"/>
  <c r="U15" i="1"/>
  <c r="Z7" i="1"/>
  <c r="U9" i="1"/>
  <c r="Z6" i="1"/>
  <c r="AA6" i="1"/>
  <c r="U8" i="1"/>
  <c r="U10" i="1"/>
  <c r="Z11" i="1"/>
  <c r="U17" i="1"/>
  <c r="U16" i="1"/>
  <c r="T11" i="1"/>
  <c r="S11" i="1"/>
  <c r="T7" i="1"/>
  <c r="S7" i="1"/>
  <c r="R7" i="1" l="1"/>
  <c r="U7" i="1"/>
  <c r="T6" i="1"/>
  <c r="V7" i="1"/>
  <c r="R11" i="1"/>
  <c r="V11" i="1" s="1"/>
  <c r="S6" i="1"/>
  <c r="R6" i="1" l="1"/>
  <c r="V6" i="1" s="1"/>
  <c r="U6" i="1"/>
  <c r="U11" i="1"/>
  <c r="C14" i="1"/>
  <c r="C11" i="1" s="1"/>
  <c r="H14" i="1"/>
  <c r="M12" i="1"/>
  <c r="M18" i="1"/>
  <c r="Q18" i="1" s="1"/>
  <c r="M17" i="1"/>
  <c r="Q17" i="1" s="1"/>
  <c r="M16" i="1"/>
  <c r="Q16" i="1" s="1"/>
  <c r="M15" i="1"/>
  <c r="M14" i="1"/>
  <c r="P14" i="1" s="1"/>
  <c r="M13" i="1"/>
  <c r="Q13" i="1" s="1"/>
  <c r="O11" i="1"/>
  <c r="N11" i="1"/>
  <c r="Q10" i="1"/>
  <c r="M8" i="1"/>
  <c r="P8" i="1" s="1"/>
  <c r="O7" i="1"/>
  <c r="N7" i="1"/>
  <c r="H18" i="1"/>
  <c r="L18" i="1" s="1"/>
  <c r="H17" i="1"/>
  <c r="L17" i="1" s="1"/>
  <c r="H16" i="1"/>
  <c r="L16" i="1" s="1"/>
  <c r="H13" i="1"/>
  <c r="L13" i="1" s="1"/>
  <c r="H12" i="1"/>
  <c r="L12" i="1" s="1"/>
  <c r="J11" i="1"/>
  <c r="I11" i="1"/>
  <c r="H10" i="1"/>
  <c r="L10" i="1" s="1"/>
  <c r="H8" i="1"/>
  <c r="K8" i="1" s="1"/>
  <c r="J7" i="1"/>
  <c r="I7" i="1"/>
  <c r="G18" i="1"/>
  <c r="F18" i="1"/>
  <c r="F16" i="1"/>
  <c r="G13" i="1"/>
  <c r="F13" i="1"/>
  <c r="G12" i="1"/>
  <c r="F12" i="1"/>
  <c r="E11" i="1"/>
  <c r="D11" i="1"/>
  <c r="G10" i="1"/>
  <c r="F10" i="1"/>
  <c r="G9" i="1"/>
  <c r="F9" i="1"/>
  <c r="G8" i="1"/>
  <c r="F8" i="1"/>
  <c r="E7" i="1"/>
  <c r="D7" i="1"/>
  <c r="C7" i="1"/>
  <c r="Q8" i="1" l="1"/>
  <c r="O6" i="1"/>
  <c r="N6" i="1"/>
  <c r="I6" i="1"/>
  <c r="J6" i="1"/>
  <c r="Q14" i="1"/>
  <c r="M7" i="1"/>
  <c r="Q7" i="1" s="1"/>
  <c r="P17" i="1"/>
  <c r="P10" i="1"/>
  <c r="M11" i="1"/>
  <c r="P11" i="1" s="1"/>
  <c r="P13" i="1"/>
  <c r="P18" i="1"/>
  <c r="K18" i="1"/>
  <c r="L8" i="1"/>
  <c r="K12" i="1"/>
  <c r="K13" i="1"/>
  <c r="H11" i="1"/>
  <c r="K11" i="1" s="1"/>
  <c r="K16" i="1"/>
  <c r="H7" i="1"/>
  <c r="K10" i="1"/>
  <c r="K17" i="1"/>
  <c r="G11" i="1"/>
  <c r="G7" i="1"/>
  <c r="C6" i="1"/>
  <c r="F11" i="1"/>
  <c r="F7" i="1"/>
  <c r="D6" i="1"/>
  <c r="E6" i="1"/>
  <c r="H6" i="1" l="1"/>
  <c r="K6" i="1" s="1"/>
  <c r="Q11" i="1"/>
  <c r="M6" i="1"/>
  <c r="P7" i="1"/>
  <c r="L7" i="1"/>
  <c r="K7" i="1"/>
  <c r="L11" i="1"/>
  <c r="G6" i="1"/>
  <c r="F6" i="1"/>
  <c r="L6" i="1" l="1"/>
  <c r="P6" i="1"/>
  <c r="Q6" i="1"/>
  <c r="W17" i="1"/>
</calcChain>
</file>

<file path=xl/sharedStrings.xml><?xml version="1.0" encoding="utf-8"?>
<sst xmlns="http://schemas.openxmlformats.org/spreadsheetml/2006/main" count="56" uniqueCount="31">
  <si>
    <t xml:space="preserve">
</t>
  </si>
  <si>
    <r>
      <rPr>
        <b/>
        <sz val="16"/>
        <color rgb="FF000000"/>
        <rFont val="標楷體"/>
        <family val="4"/>
        <charset val="136"/>
      </rPr>
      <t>數位通用表單申辦案件人次</t>
    </r>
  </si>
  <si>
    <r>
      <rPr>
        <sz val="12"/>
        <color rgb="FF000000"/>
        <rFont val="標楷體"/>
        <family val="4"/>
        <charset val="136"/>
      </rPr>
      <t>單位</t>
    </r>
    <r>
      <rPr>
        <sz val="12"/>
        <color rgb="FF000000"/>
        <rFont val="Times New Roman"/>
        <family val="1"/>
      </rPr>
      <t>:</t>
    </r>
    <r>
      <rPr>
        <sz val="12"/>
        <color rgb="FF000000"/>
        <rFont val="標楷體"/>
        <family val="4"/>
        <charset val="136"/>
      </rPr>
      <t>人次、</t>
    </r>
    <r>
      <rPr>
        <sz val="12"/>
        <color rgb="FF000000"/>
        <rFont val="Times New Roman"/>
        <family val="1"/>
      </rPr>
      <t>%</t>
    </r>
  </si>
  <si>
    <r>
      <rPr>
        <sz val="12"/>
        <color rgb="FF000000"/>
        <rFont val="標楷體"/>
        <family val="4"/>
        <charset val="136"/>
      </rPr>
      <t>資料來源：桃園市政府資訊科技局智慧城市科－網路</t>
    </r>
    <r>
      <rPr>
        <sz val="12"/>
        <color rgb="FF000000"/>
        <rFont val="Times New Roman"/>
        <family val="1"/>
      </rPr>
      <t>e</t>
    </r>
    <r>
      <rPr>
        <sz val="12"/>
        <color rgb="FF000000"/>
        <rFont val="標楷體"/>
        <family val="4"/>
        <charset val="136"/>
      </rPr>
      <t>指通系統</t>
    </r>
    <r>
      <rPr>
        <sz val="12"/>
        <color rgb="FF000000"/>
        <rFont val="Times New Roman"/>
        <family val="1"/>
      </rPr>
      <t>(110-111</t>
    </r>
    <r>
      <rPr>
        <sz val="12"/>
        <color rgb="FF000000"/>
        <rFont val="標楷體"/>
        <family val="4"/>
        <charset val="136"/>
      </rPr>
      <t>年度</t>
    </r>
    <r>
      <rPr>
        <sz val="12"/>
        <color rgb="FF000000"/>
        <rFont val="Times New Roman"/>
        <family val="1"/>
      </rPr>
      <t xml:space="preserve">)
</t>
    </r>
    <r>
      <rPr>
        <sz val="12"/>
        <color rgb="FF000000"/>
        <rFont val="標楷體"/>
        <family val="4"/>
        <charset val="136"/>
      </rPr>
      <t>　　　　　桃園市政府智慧城鄉發展委員會便民服務組－網路</t>
    </r>
    <r>
      <rPr>
        <sz val="12"/>
        <color rgb="FF000000"/>
        <rFont val="Times New Roman"/>
        <family val="1"/>
      </rPr>
      <t>e</t>
    </r>
    <r>
      <rPr>
        <sz val="12"/>
        <color rgb="FF000000"/>
        <rFont val="標楷體"/>
        <family val="4"/>
        <charset val="136"/>
      </rPr>
      <t>指通系統</t>
    </r>
    <r>
      <rPr>
        <sz val="12"/>
        <color rgb="FF000000"/>
        <rFont val="Times New Roman"/>
        <family val="1"/>
      </rPr>
      <t>(112</t>
    </r>
    <r>
      <rPr>
        <sz val="12"/>
        <color rgb="FF000000"/>
        <rFont val="標楷體"/>
        <family val="4"/>
        <charset val="136"/>
      </rPr>
      <t>年度</t>
    </r>
    <r>
      <rPr>
        <sz val="12"/>
        <color rgb="FF000000"/>
        <rFont val="Times New Roman"/>
        <family val="1"/>
      </rPr>
      <t>~)</t>
    </r>
    <phoneticPr fontId="6" type="noConversion"/>
  </si>
  <si>
    <r>
      <rPr>
        <b/>
        <sz val="12"/>
        <color rgb="FF000000"/>
        <rFont val="標楷體"/>
        <family val="4"/>
        <charset val="136"/>
      </rPr>
      <t>統計區間</t>
    </r>
    <phoneticPr fontId="6" type="noConversion"/>
  </si>
  <si>
    <r>
      <rPr>
        <b/>
        <sz val="12"/>
        <color rgb="FF000000"/>
        <rFont val="標楷體"/>
        <family val="4"/>
        <charset val="136"/>
      </rPr>
      <t>總計</t>
    </r>
  </si>
  <si>
    <r>
      <rPr>
        <b/>
        <sz val="12"/>
        <color rgb="FF000000"/>
        <rFont val="標楷體"/>
        <family val="4"/>
        <charset val="136"/>
      </rPr>
      <t>個人補助</t>
    </r>
  </si>
  <si>
    <r>
      <rPr>
        <b/>
        <sz val="12"/>
        <color rgb="FF000000"/>
        <rFont val="標楷體"/>
        <family val="4"/>
        <charset val="136"/>
      </rPr>
      <t>合計</t>
    </r>
  </si>
  <si>
    <r>
      <rPr>
        <b/>
        <sz val="12"/>
        <color rgb="FF000000"/>
        <rFont val="標楷體"/>
        <family val="4"/>
        <charset val="136"/>
      </rPr>
      <t>失業或歇業相關補助</t>
    </r>
  </si>
  <si>
    <r>
      <rPr>
        <b/>
        <sz val="12"/>
        <color rgb="FF000000"/>
        <rFont val="標楷體"/>
        <family val="4"/>
        <charset val="136"/>
      </rPr>
      <t>疫情相關急難紓困</t>
    </r>
  </si>
  <si>
    <r>
      <rPr>
        <b/>
        <sz val="12"/>
        <color rgb="FF000000"/>
        <rFont val="標楷體"/>
        <family val="4"/>
        <charset val="136"/>
      </rPr>
      <t>其他補助</t>
    </r>
  </si>
  <si>
    <r>
      <rPr>
        <b/>
        <sz val="12"/>
        <color rgb="FF000000"/>
        <rFont val="標楷體"/>
        <family val="4"/>
        <charset val="136"/>
      </rPr>
      <t>行政服務</t>
    </r>
  </si>
  <si>
    <r>
      <rPr>
        <b/>
        <sz val="12"/>
        <color rgb="FF000000"/>
        <rFont val="標楷體"/>
        <family val="4"/>
        <charset val="136"/>
      </rPr>
      <t>權狀申請證明</t>
    </r>
  </si>
  <si>
    <r>
      <rPr>
        <b/>
        <sz val="12"/>
        <color rgb="FF000000"/>
        <rFont val="標楷體"/>
        <family val="4"/>
        <charset val="136"/>
      </rPr>
      <t>地籍申請證明</t>
    </r>
  </si>
  <si>
    <r>
      <rPr>
        <b/>
        <sz val="12"/>
        <color rgb="FF000000"/>
        <rFont val="標楷體"/>
        <family val="4"/>
        <charset val="136"/>
      </rPr>
      <t>其它相關證明</t>
    </r>
    <phoneticPr fontId="6" type="noConversion"/>
  </si>
  <si>
    <r>
      <rPr>
        <b/>
        <sz val="12"/>
        <color rgb="FF000000"/>
        <rFont val="標楷體"/>
        <family val="4"/>
        <charset val="136"/>
      </rPr>
      <t>物品使用申請</t>
    </r>
  </si>
  <si>
    <r>
      <rPr>
        <b/>
        <sz val="12"/>
        <color rgb="FF000000"/>
        <rFont val="標楷體"/>
        <family val="4"/>
        <charset val="136"/>
      </rPr>
      <t>聯合婚禮</t>
    </r>
  </si>
  <si>
    <r>
      <rPr>
        <b/>
        <sz val="12"/>
        <color rgb="FF000000"/>
        <rFont val="標楷體"/>
        <family val="4"/>
        <charset val="136"/>
      </rPr>
      <t>公務檔案使用申請</t>
    </r>
  </si>
  <si>
    <r>
      <rPr>
        <b/>
        <sz val="12"/>
        <color rgb="FF000000"/>
        <rFont val="標楷體"/>
        <family val="4"/>
        <charset val="136"/>
      </rPr>
      <t>展覽與費用調查申請</t>
    </r>
  </si>
  <si>
    <r>
      <t>110</t>
    </r>
    <r>
      <rPr>
        <b/>
        <sz val="12"/>
        <color rgb="FF000000"/>
        <rFont val="標楷體"/>
        <family val="4"/>
        <charset val="136"/>
      </rPr>
      <t>年</t>
    </r>
    <r>
      <rPr>
        <b/>
        <sz val="12"/>
        <color rgb="FF000000"/>
        <rFont val="Times New Roman"/>
        <family val="1"/>
      </rPr>
      <t>3</t>
    </r>
    <r>
      <rPr>
        <b/>
        <sz val="12"/>
        <color rgb="FF000000"/>
        <rFont val="標楷體"/>
        <family val="4"/>
        <charset val="136"/>
      </rPr>
      <t>月至</t>
    </r>
    <r>
      <rPr>
        <b/>
        <sz val="12"/>
        <color rgb="FF000000"/>
        <rFont val="Times New Roman"/>
        <family val="1"/>
      </rPr>
      <t>110</t>
    </r>
    <r>
      <rPr>
        <b/>
        <sz val="12"/>
        <color rgb="FF000000"/>
        <rFont val="標楷體"/>
        <family val="4"/>
        <charset val="136"/>
      </rPr>
      <t>年</t>
    </r>
    <r>
      <rPr>
        <b/>
        <sz val="12"/>
        <color rgb="FF000000"/>
        <rFont val="Times New Roman"/>
        <family val="1"/>
      </rPr>
      <t>12</t>
    </r>
    <r>
      <rPr>
        <b/>
        <sz val="12"/>
        <color rgb="FF000000"/>
        <rFont val="標楷體"/>
        <family val="4"/>
        <charset val="136"/>
      </rPr>
      <t>月</t>
    </r>
  </si>
  <si>
    <r>
      <t>111</t>
    </r>
    <r>
      <rPr>
        <b/>
        <sz val="12"/>
        <color rgb="FF000000"/>
        <rFont val="標楷體"/>
        <family val="4"/>
        <charset val="136"/>
      </rPr>
      <t>年度</t>
    </r>
    <phoneticPr fontId="6" type="noConversion"/>
  </si>
  <si>
    <r>
      <t>112</t>
    </r>
    <r>
      <rPr>
        <b/>
        <sz val="12"/>
        <color rgb="FF000000"/>
        <rFont val="標楷體"/>
        <family val="4"/>
        <charset val="136"/>
      </rPr>
      <t>年度</t>
    </r>
  </si>
  <si>
    <r>
      <t>113</t>
    </r>
    <r>
      <rPr>
        <b/>
        <sz val="12"/>
        <color rgb="FF000000"/>
        <rFont val="標楷體"/>
        <family val="4"/>
        <charset val="136"/>
      </rPr>
      <t>年度</t>
    </r>
    <phoneticPr fontId="6" type="noConversion"/>
  </si>
  <si>
    <r>
      <rPr>
        <b/>
        <sz val="12"/>
        <color rgb="FF000000"/>
        <rFont val="標楷體"/>
        <family val="4"/>
        <charset val="136"/>
      </rPr>
      <t>總計</t>
    </r>
    <phoneticPr fontId="6" type="noConversion"/>
  </si>
  <si>
    <r>
      <rPr>
        <b/>
        <sz val="12"/>
        <color rgb="FF000000"/>
        <rFont val="標楷體"/>
        <family val="4"/>
        <charset val="136"/>
      </rPr>
      <t>男</t>
    </r>
    <phoneticPr fontId="6" type="noConversion"/>
  </si>
  <si>
    <r>
      <rPr>
        <b/>
        <sz val="12"/>
        <color rgb="FF000000"/>
        <rFont val="標楷體"/>
        <family val="4"/>
        <charset val="136"/>
      </rPr>
      <t>女</t>
    </r>
    <phoneticPr fontId="6" type="noConversion"/>
  </si>
  <si>
    <r>
      <rPr>
        <b/>
        <sz val="12"/>
        <color rgb="FF000000"/>
        <rFont val="標楷體"/>
        <family val="4"/>
        <charset val="136"/>
      </rPr>
      <t>占比</t>
    </r>
  </si>
  <si>
    <r>
      <rPr>
        <b/>
        <sz val="12"/>
        <color rgb="FF000000"/>
        <rFont val="標楷體"/>
        <family val="4"/>
        <charset val="136"/>
      </rPr>
      <t>男</t>
    </r>
  </si>
  <si>
    <r>
      <rPr>
        <b/>
        <sz val="12"/>
        <color rgb="FF000000"/>
        <rFont val="標楷體"/>
        <family val="4"/>
        <charset val="136"/>
      </rPr>
      <t>女</t>
    </r>
  </si>
  <si>
    <r>
      <rPr>
        <sz val="12"/>
        <color rgb="FF000000"/>
        <rFont val="標楷體"/>
        <family val="4"/>
        <charset val="136"/>
      </rPr>
      <t xml:space="preserve">備註：
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「桃園市政府智慧城鄉發展委員會」於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日由「桃園市政府資訊科技局」及「桃園市政府研究發展考核委員會」合併成立。
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標楷體"/>
        <family val="4"/>
        <charset val="136"/>
      </rPr>
      <t>數位通用表單於</t>
    </r>
    <r>
      <rPr>
        <sz val="12"/>
        <color rgb="FF000000"/>
        <rFont val="Times New Roman"/>
        <family val="1"/>
      </rPr>
      <t>110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月上線啟用。</t>
    </r>
    <phoneticPr fontId="6" type="noConversion"/>
  </si>
  <si>
    <r>
      <t>114</t>
    </r>
    <r>
      <rPr>
        <b/>
        <sz val="12"/>
        <color rgb="FF000000"/>
        <rFont val="標楷體"/>
        <family val="4"/>
        <charset val="136"/>
      </rPr>
      <t>年度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</si>
</sst>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[$-404]General"/>
    <numFmt numFmtId="177" formatCode="[=0]&quot;-&quot;;#,##0"/>
    <numFmt numFmtId="178" formatCode="[=0]&quot;-&quot;;#,##0.00"/>
    <numFmt numFmtId="179" formatCode="[$-404]0.00"/>
    <numFmt numFmtId="180" formatCode="[$NT$-404]#,##0.00;[Red]&quot;-&quot;[$NT$-404]#,##0.00"/>
    <numFmt numFmtId="181" formatCode="_-* #,##0_-;\-* #,##0_-;_-* &quot;-&quot;??_-;_-@_-"/>
  </numFmts>
  <fonts count="14" x14ac:knownFonts="1">
    <font>
      <sz val="12"/>
      <color rgb="FF000000"/>
      <name val="Arial"/>
      <family val="2"/>
    </font>
    <font>
      <sz val="12"/>
      <color rgb="FF000000"/>
      <name val="新細明體"/>
      <family val="1"/>
      <charset val="136"/>
    </font>
    <font>
      <b/>
      <i/>
      <sz val="16"/>
      <color rgb="FF000000"/>
      <name val="Arial"/>
      <family val="2"/>
    </font>
    <font>
      <b/>
      <i/>
      <u/>
      <sz val="12"/>
      <color rgb="FF000000"/>
      <name val="Arial"/>
      <family val="2"/>
    </font>
    <font>
      <sz val="12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9"/>
      <name val="細明體"/>
      <family val="3"/>
      <charset val="136"/>
    </font>
    <font>
      <sz val="12"/>
      <color rgb="FF000000"/>
      <name val="Arial"/>
      <family val="2"/>
    </font>
    <font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12"/>
      <color rgb="FF00000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176" fontId="1" fillId="0" borderId="0" applyBorder="0" applyProtection="0">
      <alignment vertical="center"/>
    </xf>
    <xf numFmtId="0" fontId="2" fillId="0" borderId="0" applyNumberFormat="0" applyBorder="0" applyProtection="0">
      <alignment horizontal="center" vertical="center"/>
    </xf>
    <xf numFmtId="0" fontId="2" fillId="0" borderId="0" applyNumberFormat="0" applyBorder="0" applyProtection="0">
      <alignment horizontal="center" vertical="center" textRotation="90"/>
    </xf>
    <xf numFmtId="0" fontId="3" fillId="0" borderId="0" applyNumberFormat="0" applyBorder="0" applyProtection="0">
      <alignment vertical="center"/>
    </xf>
    <xf numFmtId="180" fontId="3" fillId="0" borderId="0" applyBorder="0" applyProtection="0">
      <alignment vertical="center"/>
    </xf>
    <xf numFmtId="43" fontId="7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8" fillId="0" borderId="0" xfId="1" applyFont="1">
      <alignment vertical="center"/>
    </xf>
    <xf numFmtId="0" fontId="8" fillId="0" borderId="0" xfId="0" applyFont="1">
      <alignment vertical="center"/>
    </xf>
    <xf numFmtId="176" fontId="10" fillId="0" borderId="0" xfId="1" applyFont="1" applyAlignment="1">
      <alignment horizontal="left" vertical="center"/>
    </xf>
    <xf numFmtId="177" fontId="8" fillId="0" borderId="1" xfId="1" applyNumberFormat="1" applyFont="1" applyBorder="1" applyAlignment="1">
      <alignment horizontal="right" vertical="center" wrapText="1"/>
    </xf>
    <xf numFmtId="179" fontId="8" fillId="0" borderId="1" xfId="1" applyNumberFormat="1" applyFont="1" applyBorder="1" applyAlignment="1">
      <alignment horizontal="right" vertical="center" wrapText="1"/>
    </xf>
    <xf numFmtId="43" fontId="8" fillId="0" borderId="1" xfId="6" applyFont="1" applyBorder="1" applyAlignment="1">
      <alignment horizontal="right" vertical="center" wrapText="1"/>
    </xf>
    <xf numFmtId="178" fontId="8" fillId="0" borderId="1" xfId="1" applyNumberFormat="1" applyFont="1" applyBorder="1" applyAlignment="1">
      <alignment horizontal="right" vertical="center" wrapText="1"/>
    </xf>
    <xf numFmtId="179" fontId="8" fillId="0" borderId="7" xfId="1" applyNumberFormat="1" applyFont="1" applyBorder="1" applyAlignment="1">
      <alignment horizontal="right" vertical="center" wrapText="1"/>
    </xf>
    <xf numFmtId="177" fontId="8" fillId="0" borderId="10" xfId="1" applyNumberFormat="1" applyFont="1" applyBorder="1" applyAlignment="1">
      <alignment horizontal="right" vertical="center" wrapText="1"/>
    </xf>
    <xf numFmtId="178" fontId="8" fillId="0" borderId="10" xfId="1" applyNumberFormat="1" applyFont="1" applyBorder="1" applyAlignment="1">
      <alignment horizontal="right" vertical="center" wrapText="1"/>
    </xf>
    <xf numFmtId="176" fontId="11" fillId="0" borderId="1" xfId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right" vertical="center" wrapText="1"/>
    </xf>
    <xf numFmtId="176" fontId="11" fillId="3" borderId="7" xfId="1" applyFont="1" applyFill="1" applyBorder="1" applyAlignment="1">
      <alignment horizontal="center" vertical="center" wrapText="1"/>
    </xf>
    <xf numFmtId="179" fontId="8" fillId="0" borderId="10" xfId="1" applyNumberFormat="1" applyFont="1" applyBorder="1" applyAlignment="1">
      <alignment horizontal="right" vertical="center" wrapText="1"/>
    </xf>
    <xf numFmtId="179" fontId="8" fillId="0" borderId="11" xfId="1" applyNumberFormat="1" applyFont="1" applyBorder="1" applyAlignment="1">
      <alignment horizontal="right" vertical="center" wrapText="1"/>
    </xf>
    <xf numFmtId="181" fontId="8" fillId="0" borderId="14" xfId="6" applyNumberFormat="1" applyFont="1" applyBorder="1" applyAlignment="1">
      <alignment horizontal="right" vertical="center" wrapText="1"/>
    </xf>
    <xf numFmtId="181" fontId="8" fillId="0" borderId="1" xfId="6" applyNumberFormat="1" applyFont="1" applyBorder="1" applyAlignment="1">
      <alignment horizontal="right" vertical="center" wrapText="1"/>
    </xf>
    <xf numFmtId="181" fontId="8" fillId="0" borderId="15" xfId="6" applyNumberFormat="1" applyFont="1" applyBorder="1" applyAlignment="1">
      <alignment horizontal="right" vertical="center" wrapText="1"/>
    </xf>
    <xf numFmtId="181" fontId="8" fillId="0" borderId="10" xfId="6" applyNumberFormat="1" applyFont="1" applyBorder="1" applyAlignment="1">
      <alignment horizontal="right" vertical="center" wrapText="1"/>
    </xf>
    <xf numFmtId="176" fontId="11" fillId="3" borderId="1" xfId="1" applyFont="1" applyFill="1" applyBorder="1" applyAlignment="1">
      <alignment horizontal="center" vertical="center" wrapText="1"/>
    </xf>
    <xf numFmtId="176" fontId="13" fillId="0" borderId="0" xfId="1" applyFont="1" applyAlignment="1">
      <alignment horizontal="left" vertical="center" wrapText="1"/>
    </xf>
    <xf numFmtId="176" fontId="11" fillId="2" borderId="8" xfId="1" applyFont="1" applyFill="1" applyBorder="1" applyAlignment="1">
      <alignment horizontal="center" vertical="center" wrapText="1"/>
    </xf>
    <xf numFmtId="176" fontId="11" fillId="2" borderId="1" xfId="1" applyFont="1" applyFill="1" applyBorder="1" applyAlignment="1">
      <alignment horizontal="center" vertical="center" wrapText="1"/>
    </xf>
    <xf numFmtId="176" fontId="11" fillId="0" borderId="8" xfId="1" applyFont="1" applyBorder="1" applyAlignment="1">
      <alignment horizontal="center" vertical="center" wrapText="1"/>
    </xf>
    <xf numFmtId="176" fontId="11" fillId="0" borderId="9" xfId="1" applyFont="1" applyBorder="1" applyAlignment="1">
      <alignment horizontal="center" vertical="center" wrapText="1"/>
    </xf>
    <xf numFmtId="176" fontId="8" fillId="0" borderId="16" xfId="1" applyFont="1" applyBorder="1" applyAlignment="1">
      <alignment horizontal="left" vertical="center" wrapText="1"/>
    </xf>
    <xf numFmtId="176" fontId="11" fillId="3" borderId="1" xfId="1" applyFont="1" applyFill="1" applyBorder="1" applyAlignment="1">
      <alignment horizontal="center" vertical="center"/>
    </xf>
    <xf numFmtId="176" fontId="8" fillId="0" borderId="12" xfId="1" applyFont="1" applyBorder="1" applyAlignment="1">
      <alignment horizontal="center" vertical="center"/>
    </xf>
    <xf numFmtId="176" fontId="11" fillId="3" borderId="13" xfId="1" applyFont="1" applyFill="1" applyBorder="1" applyAlignment="1">
      <alignment horizontal="center" vertical="center"/>
    </xf>
    <xf numFmtId="176" fontId="11" fillId="3" borderId="4" xfId="1" applyFont="1" applyFill="1" applyBorder="1" applyAlignment="1">
      <alignment horizontal="center" vertical="center"/>
    </xf>
    <xf numFmtId="176" fontId="11" fillId="3" borderId="5" xfId="1" applyFont="1" applyFill="1" applyBorder="1" applyAlignment="1">
      <alignment horizontal="center" vertical="center"/>
    </xf>
    <xf numFmtId="176" fontId="11" fillId="3" borderId="14" xfId="1" applyFont="1" applyFill="1" applyBorder="1" applyAlignment="1">
      <alignment horizontal="center" vertical="center" wrapText="1"/>
    </xf>
    <xf numFmtId="176" fontId="11" fillId="3" borderId="1" xfId="1" applyFont="1" applyFill="1" applyBorder="1" applyAlignment="1">
      <alignment horizontal="center" vertical="center" wrapText="1"/>
    </xf>
    <xf numFmtId="176" fontId="11" fillId="3" borderId="7" xfId="1" applyFont="1" applyFill="1" applyBorder="1" applyAlignment="1">
      <alignment horizontal="center" vertical="center"/>
    </xf>
    <xf numFmtId="176" fontId="9" fillId="0" borderId="0" xfId="1" applyFont="1" applyAlignment="1">
      <alignment horizontal="center" vertical="center"/>
    </xf>
    <xf numFmtId="176" fontId="8" fillId="0" borderId="0" xfId="1" applyFont="1" applyBorder="1" applyAlignment="1">
      <alignment horizontal="right" vertical="center"/>
    </xf>
    <xf numFmtId="176" fontId="11" fillId="3" borderId="6" xfId="1" applyFont="1" applyFill="1" applyBorder="1" applyAlignment="1">
      <alignment horizontal="center" vertical="center" wrapText="1"/>
    </xf>
    <xf numFmtId="176" fontId="11" fillId="3" borderId="2" xfId="1" applyFont="1" applyFill="1" applyBorder="1" applyAlignment="1">
      <alignment horizontal="center" vertical="center" wrapText="1"/>
    </xf>
    <xf numFmtId="176" fontId="11" fillId="3" borderId="3" xfId="1" applyFont="1" applyFill="1" applyBorder="1" applyAlignment="1">
      <alignment horizontal="center" vertical="center"/>
    </xf>
    <xf numFmtId="181" fontId="8" fillId="0" borderId="7" xfId="6" applyNumberFormat="1" applyFont="1" applyBorder="1" applyAlignment="1">
      <alignment horizontal="right" vertical="center" wrapText="1"/>
    </xf>
    <xf numFmtId="176" fontId="8" fillId="0" borderId="0" xfId="1" applyFont="1" applyFill="1">
      <alignment vertical="center"/>
    </xf>
  </cellXfs>
  <cellStyles count="7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Result" xfId="4" xr:uid="{00000000-0005-0000-0000-000003000000}"/>
    <cellStyle name="Result2" xfId="5" xr:uid="{00000000-0005-0000-0000-000004000000}"/>
    <cellStyle name="一般" xfId="0" builtinId="0" customBuiltin="1"/>
    <cellStyle name="千分位" xfId="6" builtinId="3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179277</xdr:colOff>
      <xdr:row>3</xdr:row>
      <xdr:rowOff>219602</xdr:rowOff>
    </xdr:from>
    <xdr:ext cx="184315" cy="264243"/>
    <xdr:sp macro="" textlink="">
      <xdr:nvSpPr>
        <xdr:cNvPr id="2" name="文字方塊 3">
          <a:extLst>
            <a:ext uri="{FF2B5EF4-FFF2-40B4-BE49-F238E27FC236}">
              <a16:creationId xmlns:a16="http://schemas.microsoft.com/office/drawing/2014/main" id="{31F226C3-6C86-4E81-9D37-C9B7BC1C7A76}"/>
            </a:ext>
          </a:extLst>
        </xdr:cNvPr>
        <xdr:cNvSpPr/>
      </xdr:nvSpPr>
      <xdr:spPr>
        <a:xfrm>
          <a:off x="588852" y="1038752"/>
          <a:ext cx="184315" cy="26424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+- f3 0 f2"/>
            <a:gd name="f7" fmla="*/ f6 1 21600"/>
            <a:gd name="f8" fmla="*/ f2 1 f7"/>
            <a:gd name="f9" fmla="*/ f3 1 f7"/>
            <a:gd name="f10" fmla="*/ f8 f4 1"/>
            <a:gd name="f11" fmla="*/ f9 f4 1"/>
            <a:gd name="f12" fmla="*/ f9 f5 1"/>
            <a:gd name="f13" fmla="*/ f8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0" t="f13" r="f11" b="f12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90004" tIns="44997" rIns="90004" bIns="44997" anchor="t" anchorCtr="0" compatLnSpc="0">
          <a:sp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1200" cap="none" spc="0" baseline="0">
            <a:solidFill>
              <a:srgbClr val="000000"/>
            </a:solidFill>
            <a:uFillTx/>
            <a:latin typeface="Times New Roman" pitchFamily="18"/>
            <a:ea typeface=""/>
            <a:cs typeface=""/>
          </a:endParaRPr>
        </a:p>
      </xdr:txBody>
    </xdr:sp>
    <xdr:clientData/>
  </xdr:oneCellAnchor>
  <xdr:oneCellAnchor>
    <xdr:from>
      <xdr:col>0</xdr:col>
      <xdr:colOff>346319</xdr:colOff>
      <xdr:row>3</xdr:row>
      <xdr:rowOff>291970</xdr:rowOff>
    </xdr:from>
    <xdr:ext cx="797319" cy="290928"/>
    <xdr:sp macro="" textlink="">
      <xdr:nvSpPr>
        <xdr:cNvPr id="3" name="文字方塊 4">
          <a:extLst>
            <a:ext uri="{FF2B5EF4-FFF2-40B4-BE49-F238E27FC236}">
              <a16:creationId xmlns:a16="http://schemas.microsoft.com/office/drawing/2014/main" id="{4297ECC9-97E8-411E-88C0-068D94394385}"/>
            </a:ext>
          </a:extLst>
        </xdr:cNvPr>
        <xdr:cNvSpPr/>
      </xdr:nvSpPr>
      <xdr:spPr>
        <a:xfrm>
          <a:off x="346319" y="1187320"/>
          <a:ext cx="797319" cy="290928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+- f3 0 f2"/>
            <a:gd name="f7" fmla="*/ f6 1 21600"/>
            <a:gd name="f8" fmla="*/ f2 1 f7"/>
            <a:gd name="f9" fmla="*/ f3 1 f7"/>
            <a:gd name="f10" fmla="*/ f8 f4 1"/>
            <a:gd name="f11" fmla="*/ f9 f4 1"/>
            <a:gd name="f12" fmla="*/ f9 f5 1"/>
            <a:gd name="f13" fmla="*/ f8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0" t="f13" r="f11" b="f12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90004" tIns="44997" rIns="90004" bIns="44997" anchor="t" anchorCtr="0" compatLnSpc="0">
          <a:sp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1" i="0" u="none" strike="noStrike" kern="1200" cap="none" spc="0" baseline="0">
              <a:solidFill>
                <a:srgbClr val="000000"/>
              </a:solidFill>
              <a:uFillTx/>
              <a:latin typeface="標楷體" pitchFamily="66"/>
              <a:ea typeface="標楷體" pitchFamily="1"/>
              <a:cs typeface=""/>
            </a:rPr>
            <a:t>案件類別</a:t>
          </a:r>
        </a:p>
      </xdr:txBody>
    </xdr:sp>
    <xdr:clientData/>
  </xdr:oneCellAnchor>
  <xdr:oneCellAnchor>
    <xdr:from>
      <xdr:col>1</xdr:col>
      <xdr:colOff>925921</xdr:colOff>
      <xdr:row>3</xdr:row>
      <xdr:rowOff>19440</xdr:rowOff>
    </xdr:from>
    <xdr:ext cx="489542" cy="290928"/>
    <xdr:sp macro="" textlink="">
      <xdr:nvSpPr>
        <xdr:cNvPr id="4" name="文字方塊 5">
          <a:extLst>
            <a:ext uri="{FF2B5EF4-FFF2-40B4-BE49-F238E27FC236}">
              <a16:creationId xmlns:a16="http://schemas.microsoft.com/office/drawing/2014/main" id="{B9162D29-A881-4774-B744-03AE4C2C4702}"/>
            </a:ext>
          </a:extLst>
        </xdr:cNvPr>
        <xdr:cNvSpPr/>
      </xdr:nvSpPr>
      <xdr:spPr>
        <a:xfrm>
          <a:off x="1697446" y="914790"/>
          <a:ext cx="489542" cy="290928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+- f3 0 f2"/>
            <a:gd name="f7" fmla="*/ f6 1 21600"/>
            <a:gd name="f8" fmla="*/ f2 1 f7"/>
            <a:gd name="f9" fmla="*/ f3 1 f7"/>
            <a:gd name="f10" fmla="*/ f8 f4 1"/>
            <a:gd name="f11" fmla="*/ f9 f4 1"/>
            <a:gd name="f12" fmla="*/ f9 f5 1"/>
            <a:gd name="f13" fmla="*/ f8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0" t="f13" r="f11" b="f12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90004" tIns="44997" rIns="90004" bIns="44997" anchor="t" anchorCtr="0" compatLnSpc="0">
          <a:sp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1" i="0" u="none" strike="noStrike" kern="1200" cap="none" spc="0" baseline="0">
              <a:solidFill>
                <a:srgbClr val="000000"/>
              </a:solidFill>
              <a:uFillTx/>
              <a:latin typeface="標楷體" pitchFamily="66"/>
              <a:ea typeface="標楷體" pitchFamily="1"/>
              <a:cs typeface=""/>
            </a:rPr>
            <a:t>性別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I2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D10" sqref="AD10"/>
    </sheetView>
  </sheetViews>
  <sheetFormatPr defaultColWidth="5.796875" defaultRowHeight="15.65" x14ac:dyDescent="0.25"/>
  <cols>
    <col min="1" max="1" width="5.59765625" style="1" customWidth="1"/>
    <col min="2" max="2" width="17.69921875" style="1" customWidth="1"/>
    <col min="3" max="27" width="5.69921875" style="1" customWidth="1"/>
    <col min="28" max="1023" width="7.3984375" style="1" customWidth="1"/>
    <col min="1024" max="1024" width="8.8984375" style="2" customWidth="1"/>
    <col min="1025" max="16384" width="5.796875" style="2"/>
  </cols>
  <sheetData>
    <row r="1" spans="1:28" ht="28.55" customHeight="1" x14ac:dyDescent="0.25">
      <c r="A1" s="36" t="s">
        <v>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8" ht="16.5" customHeight="1" thickBot="1" x14ac:dyDescent="0.3">
      <c r="P2" s="37"/>
      <c r="Q2" s="37"/>
      <c r="T2" s="29"/>
      <c r="U2" s="29"/>
      <c r="V2" s="29"/>
      <c r="Y2" s="29" t="s">
        <v>2</v>
      </c>
      <c r="Z2" s="29"/>
      <c r="AA2" s="29"/>
    </row>
    <row r="3" spans="1:28" ht="25.5" customHeight="1" x14ac:dyDescent="0.25">
      <c r="A3" s="40" t="s">
        <v>4</v>
      </c>
      <c r="B3" s="31"/>
      <c r="C3" s="31" t="s">
        <v>19</v>
      </c>
      <c r="D3" s="31"/>
      <c r="E3" s="31"/>
      <c r="F3" s="31"/>
      <c r="G3" s="31"/>
      <c r="H3" s="31" t="s">
        <v>20</v>
      </c>
      <c r="I3" s="31"/>
      <c r="J3" s="31"/>
      <c r="K3" s="31"/>
      <c r="L3" s="31"/>
      <c r="M3" s="31" t="s">
        <v>21</v>
      </c>
      <c r="N3" s="31"/>
      <c r="O3" s="31"/>
      <c r="P3" s="31"/>
      <c r="Q3" s="31"/>
      <c r="R3" s="31" t="s">
        <v>22</v>
      </c>
      <c r="S3" s="31"/>
      <c r="T3" s="31"/>
      <c r="U3" s="31"/>
      <c r="V3" s="31"/>
      <c r="W3" s="30" t="s">
        <v>30</v>
      </c>
      <c r="X3" s="31"/>
      <c r="Y3" s="31"/>
      <c r="Z3" s="31"/>
      <c r="AA3" s="32"/>
      <c r="AB3" s="42"/>
    </row>
    <row r="4" spans="1:28" ht="17" x14ac:dyDescent="0.25">
      <c r="A4" s="38" t="s">
        <v>0</v>
      </c>
      <c r="B4" s="39"/>
      <c r="C4" s="34" t="s">
        <v>23</v>
      </c>
      <c r="D4" s="34" t="s">
        <v>24</v>
      </c>
      <c r="E4" s="34" t="s">
        <v>25</v>
      </c>
      <c r="F4" s="28" t="s">
        <v>26</v>
      </c>
      <c r="G4" s="28"/>
      <c r="H4" s="34" t="s">
        <v>23</v>
      </c>
      <c r="I4" s="34" t="s">
        <v>24</v>
      </c>
      <c r="J4" s="34" t="s">
        <v>25</v>
      </c>
      <c r="K4" s="28" t="s">
        <v>26</v>
      </c>
      <c r="L4" s="28"/>
      <c r="M4" s="34" t="s">
        <v>23</v>
      </c>
      <c r="N4" s="34" t="s">
        <v>24</v>
      </c>
      <c r="O4" s="34" t="s">
        <v>25</v>
      </c>
      <c r="P4" s="28" t="s">
        <v>26</v>
      </c>
      <c r="Q4" s="28"/>
      <c r="R4" s="34" t="s">
        <v>23</v>
      </c>
      <c r="S4" s="34" t="s">
        <v>24</v>
      </c>
      <c r="T4" s="34" t="s">
        <v>25</v>
      </c>
      <c r="U4" s="28" t="s">
        <v>26</v>
      </c>
      <c r="V4" s="28"/>
      <c r="W4" s="33" t="s">
        <v>23</v>
      </c>
      <c r="X4" s="34" t="s">
        <v>24</v>
      </c>
      <c r="Y4" s="34" t="s">
        <v>25</v>
      </c>
      <c r="Z4" s="28" t="s">
        <v>26</v>
      </c>
      <c r="AA4" s="35"/>
      <c r="AB4" s="42"/>
    </row>
    <row r="5" spans="1:28" ht="21.25" customHeight="1" x14ac:dyDescent="0.25">
      <c r="A5" s="38"/>
      <c r="B5" s="39"/>
      <c r="C5" s="34"/>
      <c r="D5" s="34"/>
      <c r="E5" s="34"/>
      <c r="F5" s="21" t="s">
        <v>27</v>
      </c>
      <c r="G5" s="21" t="s">
        <v>28</v>
      </c>
      <c r="H5" s="34"/>
      <c r="I5" s="34"/>
      <c r="J5" s="34"/>
      <c r="K5" s="21" t="s">
        <v>27</v>
      </c>
      <c r="L5" s="21" t="s">
        <v>28</v>
      </c>
      <c r="M5" s="34"/>
      <c r="N5" s="34"/>
      <c r="O5" s="34"/>
      <c r="P5" s="21" t="s">
        <v>27</v>
      </c>
      <c r="Q5" s="21" t="s">
        <v>28</v>
      </c>
      <c r="R5" s="34"/>
      <c r="S5" s="34"/>
      <c r="T5" s="34"/>
      <c r="U5" s="21" t="s">
        <v>27</v>
      </c>
      <c r="V5" s="21" t="s">
        <v>28</v>
      </c>
      <c r="W5" s="33"/>
      <c r="X5" s="34"/>
      <c r="Y5" s="34"/>
      <c r="Z5" s="21" t="s">
        <v>27</v>
      </c>
      <c r="AA5" s="14" t="s">
        <v>28</v>
      </c>
      <c r="AB5" s="42"/>
    </row>
    <row r="6" spans="1:28" ht="30.25" customHeight="1" x14ac:dyDescent="0.25">
      <c r="A6" s="23" t="s">
        <v>5</v>
      </c>
      <c r="B6" s="24"/>
      <c r="C6" s="4">
        <f>C7+C11</f>
        <v>159</v>
      </c>
      <c r="D6" s="4">
        <f>D7+D11</f>
        <v>73</v>
      </c>
      <c r="E6" s="4">
        <f>E7+E11</f>
        <v>86</v>
      </c>
      <c r="F6" s="5">
        <f t="shared" ref="F6:F13" si="0">D6/C6*100</f>
        <v>45.911949685534594</v>
      </c>
      <c r="G6" s="5">
        <f t="shared" ref="G6:G13" si="1">E6/C6*100</f>
        <v>54.088050314465406</v>
      </c>
      <c r="H6" s="4">
        <f>H7+H11</f>
        <v>359</v>
      </c>
      <c r="I6" s="4">
        <f>I7+I11</f>
        <v>198</v>
      </c>
      <c r="J6" s="4">
        <f>J7+J11</f>
        <v>161</v>
      </c>
      <c r="K6" s="5">
        <f t="shared" ref="K6:K13" si="2">I6/H6*100</f>
        <v>55.153203342618383</v>
      </c>
      <c r="L6" s="5">
        <f t="shared" ref="L6:L13" si="3">J6/H6*100</f>
        <v>44.846796657381617</v>
      </c>
      <c r="M6" s="4">
        <f>M7+M11</f>
        <v>459</v>
      </c>
      <c r="N6" s="4">
        <f>N7+N11</f>
        <v>252</v>
      </c>
      <c r="O6" s="4">
        <f>O7+O11</f>
        <v>207</v>
      </c>
      <c r="P6" s="5">
        <f>N6/M6*100</f>
        <v>54.901960784313729</v>
      </c>
      <c r="Q6" s="5">
        <f t="shared" ref="Q6:Q14" si="4">O6/M6*100</f>
        <v>45.098039215686278</v>
      </c>
      <c r="R6" s="4">
        <f t="shared" ref="R6:R7" si="5">SUM(S6:T6)</f>
        <v>783</v>
      </c>
      <c r="S6" s="4">
        <f>S7+S11</f>
        <v>315</v>
      </c>
      <c r="T6" s="4">
        <f>T7+T11</f>
        <v>468</v>
      </c>
      <c r="U6" s="5">
        <f t="shared" ref="U6:U7" si="6">IFERROR(S6/R6*100,0)</f>
        <v>40.229885057471265</v>
      </c>
      <c r="V6" s="5">
        <f t="shared" ref="V6:V7" si="7">IFERROR(T6/R6*100,0)</f>
        <v>59.770114942528743</v>
      </c>
      <c r="W6" s="17">
        <f>SUM(X6,Y6)</f>
        <v>504</v>
      </c>
      <c r="X6" s="18">
        <f>X7+X11</f>
        <v>306</v>
      </c>
      <c r="Y6" s="18">
        <f>Y7+Y11</f>
        <v>198</v>
      </c>
      <c r="Z6" s="5">
        <f>IFERROR(X6/W6*100,0)</f>
        <v>60.714285714285708</v>
      </c>
      <c r="AA6" s="8">
        <f>IFERROR(Y6/W6*100,0)</f>
        <v>39.285714285714285</v>
      </c>
      <c r="AB6" s="42"/>
    </row>
    <row r="7" spans="1:28" ht="30.25" customHeight="1" x14ac:dyDescent="0.25">
      <c r="A7" s="25" t="s">
        <v>6</v>
      </c>
      <c r="B7" s="11" t="s">
        <v>7</v>
      </c>
      <c r="C7" s="4">
        <f>SUM(C8:C10)</f>
        <v>73</v>
      </c>
      <c r="D7" s="4">
        <f>SUM(D8:D10)</f>
        <v>38</v>
      </c>
      <c r="E7" s="4">
        <f>SUM(E8:E10)</f>
        <v>35</v>
      </c>
      <c r="F7" s="5">
        <f t="shared" si="0"/>
        <v>52.054794520547944</v>
      </c>
      <c r="G7" s="5">
        <f t="shared" si="1"/>
        <v>47.945205479452049</v>
      </c>
      <c r="H7" s="4">
        <f>SUM(H8:H10)</f>
        <v>134</v>
      </c>
      <c r="I7" s="4">
        <f>SUM(I8:I10)</f>
        <v>83</v>
      </c>
      <c r="J7" s="4">
        <f>SUM(J8:J10)</f>
        <v>51</v>
      </c>
      <c r="K7" s="5">
        <f t="shared" si="2"/>
        <v>61.940298507462686</v>
      </c>
      <c r="L7" s="5">
        <f t="shared" si="3"/>
        <v>38.059701492537314</v>
      </c>
      <c r="M7" s="4">
        <f>SUM(M8:M10)</f>
        <v>103</v>
      </c>
      <c r="N7" s="4">
        <f>SUM(N8:N10)</f>
        <v>56</v>
      </c>
      <c r="O7" s="4">
        <f>SUM(O8:O10)</f>
        <v>47</v>
      </c>
      <c r="P7" s="5">
        <f t="shared" ref="P7:P14" si="8">N7/M7*100</f>
        <v>54.368932038834949</v>
      </c>
      <c r="Q7" s="5">
        <f t="shared" si="4"/>
        <v>45.631067961165051</v>
      </c>
      <c r="R7" s="4">
        <f t="shared" si="5"/>
        <v>197</v>
      </c>
      <c r="S7" s="4">
        <f>SUM(S8:S10)</f>
        <v>82</v>
      </c>
      <c r="T7" s="4">
        <f>SUM(T8:T10)</f>
        <v>115</v>
      </c>
      <c r="U7" s="5">
        <f t="shared" si="6"/>
        <v>41.624365482233507</v>
      </c>
      <c r="V7" s="5">
        <f t="shared" si="7"/>
        <v>58.375634517766493</v>
      </c>
      <c r="W7" s="17">
        <f t="shared" ref="W7:W18" si="9">SUM(X7,Y7)</f>
        <v>419</v>
      </c>
      <c r="X7" s="18">
        <f>X8+X9+X10</f>
        <v>265</v>
      </c>
      <c r="Y7" s="18">
        <f>Y8+Y9+Y10</f>
        <v>154</v>
      </c>
      <c r="Z7" s="5">
        <f t="shared" ref="Z7:Z18" si="10">IFERROR(X7/W7*100,0)</f>
        <v>63.245823389021481</v>
      </c>
      <c r="AA7" s="8">
        <f t="shared" ref="AA7:AA18" si="11">IFERROR(Y7/W7*100,0)</f>
        <v>36.754176610978526</v>
      </c>
      <c r="AB7" s="42"/>
    </row>
    <row r="8" spans="1:28" ht="28.55" customHeight="1" x14ac:dyDescent="0.25">
      <c r="A8" s="25"/>
      <c r="B8" s="11" t="s">
        <v>8</v>
      </c>
      <c r="C8" s="13">
        <v>37</v>
      </c>
      <c r="D8" s="4">
        <v>18</v>
      </c>
      <c r="E8" s="4">
        <v>19</v>
      </c>
      <c r="F8" s="5">
        <f t="shared" si="0"/>
        <v>48.648648648648653</v>
      </c>
      <c r="G8" s="5">
        <f t="shared" si="1"/>
        <v>51.351351351351347</v>
      </c>
      <c r="H8" s="4">
        <f>SUM(I8:J8)</f>
        <v>93</v>
      </c>
      <c r="I8" s="4">
        <v>61</v>
      </c>
      <c r="J8" s="4">
        <v>32</v>
      </c>
      <c r="K8" s="5">
        <f>I8/H8*100</f>
        <v>65.591397849462368</v>
      </c>
      <c r="L8" s="5">
        <f t="shared" si="3"/>
        <v>34.408602150537639</v>
      </c>
      <c r="M8" s="4">
        <f>N8+O8</f>
        <v>99</v>
      </c>
      <c r="N8" s="4">
        <v>54</v>
      </c>
      <c r="O8" s="4">
        <v>45</v>
      </c>
      <c r="P8" s="5">
        <f t="shared" si="8"/>
        <v>54.54545454545454</v>
      </c>
      <c r="Q8" s="5">
        <f t="shared" si="4"/>
        <v>45.454545454545453</v>
      </c>
      <c r="R8" s="4">
        <f>SUM(S8:T8)</f>
        <v>74</v>
      </c>
      <c r="S8" s="4">
        <v>28</v>
      </c>
      <c r="T8" s="4">
        <v>46</v>
      </c>
      <c r="U8" s="5">
        <f>IFERROR(S8/R8*100,0)</f>
        <v>37.837837837837839</v>
      </c>
      <c r="V8" s="5">
        <f>IFERROR(T8/R8*100,0)</f>
        <v>62.162162162162161</v>
      </c>
      <c r="W8" s="17">
        <f t="shared" si="9"/>
        <v>65</v>
      </c>
      <c r="X8" s="18">
        <v>38</v>
      </c>
      <c r="Y8" s="18">
        <v>27</v>
      </c>
      <c r="Z8" s="5">
        <f t="shared" si="10"/>
        <v>58.461538461538467</v>
      </c>
      <c r="AA8" s="8">
        <f t="shared" si="11"/>
        <v>41.53846153846154</v>
      </c>
      <c r="AB8" s="42"/>
    </row>
    <row r="9" spans="1:28" ht="28.55" customHeight="1" x14ac:dyDescent="0.25">
      <c r="A9" s="25"/>
      <c r="B9" s="11" t="s">
        <v>9</v>
      </c>
      <c r="C9" s="4">
        <v>4</v>
      </c>
      <c r="D9" s="4">
        <v>2</v>
      </c>
      <c r="E9" s="4">
        <v>2</v>
      </c>
      <c r="F9" s="5">
        <f t="shared" si="0"/>
        <v>50</v>
      </c>
      <c r="G9" s="5">
        <f t="shared" si="1"/>
        <v>50</v>
      </c>
      <c r="H9" s="4">
        <v>0</v>
      </c>
      <c r="I9" s="4">
        <v>0</v>
      </c>
      <c r="J9" s="4">
        <v>0</v>
      </c>
      <c r="K9" s="6">
        <v>0</v>
      </c>
      <c r="L9" s="6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f t="shared" ref="R9:R18" si="12">SUM(S9:T9)</f>
        <v>0</v>
      </c>
      <c r="S9" s="4">
        <v>0</v>
      </c>
      <c r="T9" s="4">
        <v>0</v>
      </c>
      <c r="U9" s="4">
        <f t="shared" ref="U9:U18" si="13">IFERROR(S9/R9*100,0)</f>
        <v>0</v>
      </c>
      <c r="V9" s="4">
        <f t="shared" ref="V9:V18" si="14">IFERROR(T9/R9*100,0)</f>
        <v>0</v>
      </c>
      <c r="W9" s="17">
        <f t="shared" si="9"/>
        <v>0</v>
      </c>
      <c r="X9" s="18">
        <v>0</v>
      </c>
      <c r="Y9" s="18">
        <v>0</v>
      </c>
      <c r="Z9" s="18">
        <v>0</v>
      </c>
      <c r="AA9" s="41">
        <v>0</v>
      </c>
      <c r="AB9" s="42"/>
    </row>
    <row r="10" spans="1:28" ht="28.55" customHeight="1" x14ac:dyDescent="0.25">
      <c r="A10" s="25"/>
      <c r="B10" s="11" t="s">
        <v>10</v>
      </c>
      <c r="C10" s="4">
        <v>32</v>
      </c>
      <c r="D10" s="4">
        <v>18</v>
      </c>
      <c r="E10" s="4">
        <v>14</v>
      </c>
      <c r="F10" s="5">
        <f t="shared" si="0"/>
        <v>56.25</v>
      </c>
      <c r="G10" s="5">
        <f t="shared" si="1"/>
        <v>43.75</v>
      </c>
      <c r="H10" s="4">
        <f>SUM(I10:J10)</f>
        <v>41</v>
      </c>
      <c r="I10" s="4">
        <v>22</v>
      </c>
      <c r="J10" s="4">
        <v>19</v>
      </c>
      <c r="K10" s="5">
        <f t="shared" si="2"/>
        <v>53.658536585365859</v>
      </c>
      <c r="L10" s="5">
        <f t="shared" si="3"/>
        <v>46.341463414634148</v>
      </c>
      <c r="M10" s="4">
        <v>4</v>
      </c>
      <c r="N10" s="4">
        <v>2</v>
      </c>
      <c r="O10" s="4">
        <v>2</v>
      </c>
      <c r="P10" s="5">
        <f t="shared" si="8"/>
        <v>50</v>
      </c>
      <c r="Q10" s="5">
        <f t="shared" si="4"/>
        <v>50</v>
      </c>
      <c r="R10" s="4">
        <f t="shared" si="12"/>
        <v>123</v>
      </c>
      <c r="S10" s="4">
        <v>54</v>
      </c>
      <c r="T10" s="4">
        <v>69</v>
      </c>
      <c r="U10" s="5">
        <f t="shared" si="13"/>
        <v>43.902439024390247</v>
      </c>
      <c r="V10" s="5">
        <f t="shared" si="14"/>
        <v>56.09756097560976</v>
      </c>
      <c r="W10" s="17">
        <f t="shared" si="9"/>
        <v>354</v>
      </c>
      <c r="X10" s="18">
        <v>227</v>
      </c>
      <c r="Y10" s="18">
        <v>127</v>
      </c>
      <c r="Z10" s="5">
        <f t="shared" si="10"/>
        <v>64.124293785310741</v>
      </c>
      <c r="AA10" s="8">
        <f t="shared" si="11"/>
        <v>35.875706214689266</v>
      </c>
      <c r="AB10" s="42"/>
    </row>
    <row r="11" spans="1:28" ht="30.25" customHeight="1" x14ac:dyDescent="0.25">
      <c r="A11" s="25" t="s">
        <v>11</v>
      </c>
      <c r="B11" s="11" t="s">
        <v>7</v>
      </c>
      <c r="C11" s="4">
        <f>SUM(C12:C18)</f>
        <v>86</v>
      </c>
      <c r="D11" s="4">
        <f>SUM(D12:D18)</f>
        <v>35</v>
      </c>
      <c r="E11" s="4">
        <f>SUM(E12:E18)</f>
        <v>51</v>
      </c>
      <c r="F11" s="7">
        <f t="shared" si="0"/>
        <v>40.697674418604649</v>
      </c>
      <c r="G11" s="7">
        <f t="shared" si="1"/>
        <v>59.302325581395351</v>
      </c>
      <c r="H11" s="4">
        <f>SUM(H12:H18)</f>
        <v>225</v>
      </c>
      <c r="I11" s="4">
        <f>SUM(I12:I18)</f>
        <v>115</v>
      </c>
      <c r="J11" s="4">
        <f>SUM(J12:J18)</f>
        <v>110</v>
      </c>
      <c r="K11" s="7">
        <f t="shared" si="2"/>
        <v>51.111111111111107</v>
      </c>
      <c r="L11" s="7">
        <f t="shared" si="3"/>
        <v>48.888888888888886</v>
      </c>
      <c r="M11" s="4">
        <f>SUM(M12:M18)</f>
        <v>356</v>
      </c>
      <c r="N11" s="4">
        <f>SUM(N12:N18)</f>
        <v>196</v>
      </c>
      <c r="O11" s="4">
        <f>SUM(O12:O18)</f>
        <v>160</v>
      </c>
      <c r="P11" s="7">
        <f t="shared" si="8"/>
        <v>55.056179775280903</v>
      </c>
      <c r="Q11" s="7">
        <f t="shared" si="4"/>
        <v>44.943820224719097</v>
      </c>
      <c r="R11" s="4">
        <f t="shared" si="12"/>
        <v>586</v>
      </c>
      <c r="S11" s="4">
        <f>SUM(S12:S18)</f>
        <v>233</v>
      </c>
      <c r="T11" s="4">
        <f>SUM(T12:T18)</f>
        <v>353</v>
      </c>
      <c r="U11" s="7">
        <f t="shared" si="13"/>
        <v>39.761092150170647</v>
      </c>
      <c r="V11" s="7">
        <f t="shared" si="14"/>
        <v>60.238907849829346</v>
      </c>
      <c r="W11" s="17">
        <f>SUM(X11,Y11)</f>
        <v>85</v>
      </c>
      <c r="X11" s="18">
        <f>X12+X13+X14+X15+X16+X17+X18</f>
        <v>41</v>
      </c>
      <c r="Y11" s="18">
        <f>Y12+Y13+Y14+Y15+Y16+Y17+Y18</f>
        <v>44</v>
      </c>
      <c r="Z11" s="5">
        <f t="shared" si="10"/>
        <v>48.235294117647058</v>
      </c>
      <c r="AA11" s="8">
        <f t="shared" si="11"/>
        <v>51.764705882352949</v>
      </c>
      <c r="AB11" s="42"/>
    </row>
    <row r="12" spans="1:28" ht="28.55" customHeight="1" x14ac:dyDescent="0.25">
      <c r="A12" s="25"/>
      <c r="B12" s="11" t="s">
        <v>12</v>
      </c>
      <c r="C12" s="4">
        <v>12</v>
      </c>
      <c r="D12" s="4">
        <v>4</v>
      </c>
      <c r="E12" s="4">
        <v>8</v>
      </c>
      <c r="F12" s="7">
        <f t="shared" si="0"/>
        <v>33.333333333333329</v>
      </c>
      <c r="G12" s="7">
        <f t="shared" si="1"/>
        <v>66.666666666666657</v>
      </c>
      <c r="H12" s="4">
        <f>SUM(I12:J12)</f>
        <v>31</v>
      </c>
      <c r="I12" s="4">
        <v>17</v>
      </c>
      <c r="J12" s="4">
        <v>14</v>
      </c>
      <c r="K12" s="7">
        <f t="shared" si="2"/>
        <v>54.838709677419352</v>
      </c>
      <c r="L12" s="7">
        <f t="shared" si="3"/>
        <v>45.161290322580641</v>
      </c>
      <c r="M12" s="4">
        <f t="shared" ref="M12" si="15">N12+O12</f>
        <v>0</v>
      </c>
      <c r="N12" s="4">
        <v>0</v>
      </c>
      <c r="O12" s="4">
        <v>0</v>
      </c>
      <c r="P12" s="4">
        <v>0</v>
      </c>
      <c r="Q12" s="7">
        <v>0</v>
      </c>
      <c r="R12" s="4">
        <f t="shared" si="12"/>
        <v>0</v>
      </c>
      <c r="S12" s="4">
        <v>0</v>
      </c>
      <c r="T12" s="4">
        <v>0</v>
      </c>
      <c r="U12" s="4">
        <f t="shared" si="13"/>
        <v>0</v>
      </c>
      <c r="V12" s="7">
        <f t="shared" si="14"/>
        <v>0</v>
      </c>
      <c r="W12" s="17">
        <f t="shared" si="9"/>
        <v>0</v>
      </c>
      <c r="X12" s="18">
        <v>0</v>
      </c>
      <c r="Y12" s="18">
        <v>0</v>
      </c>
      <c r="Z12" s="18">
        <v>0</v>
      </c>
      <c r="AA12" s="41">
        <v>0</v>
      </c>
      <c r="AB12" s="42"/>
    </row>
    <row r="13" spans="1:28" ht="28.55" customHeight="1" x14ac:dyDescent="0.25">
      <c r="A13" s="25"/>
      <c r="B13" s="11" t="s">
        <v>13</v>
      </c>
      <c r="C13" s="4">
        <v>13</v>
      </c>
      <c r="D13" s="4">
        <v>10</v>
      </c>
      <c r="E13" s="4">
        <v>3</v>
      </c>
      <c r="F13" s="7">
        <f t="shared" si="0"/>
        <v>76.923076923076934</v>
      </c>
      <c r="G13" s="7">
        <f t="shared" si="1"/>
        <v>23.076923076923077</v>
      </c>
      <c r="H13" s="4">
        <f>SUM(I13:J13)</f>
        <v>20</v>
      </c>
      <c r="I13" s="4">
        <v>12</v>
      </c>
      <c r="J13" s="4">
        <v>8</v>
      </c>
      <c r="K13" s="7">
        <f t="shared" si="2"/>
        <v>60</v>
      </c>
      <c r="L13" s="7">
        <f t="shared" si="3"/>
        <v>40</v>
      </c>
      <c r="M13" s="4">
        <f>N13+O13</f>
        <v>34</v>
      </c>
      <c r="N13" s="4">
        <v>12</v>
      </c>
      <c r="O13" s="4">
        <v>22</v>
      </c>
      <c r="P13" s="7">
        <f t="shared" si="8"/>
        <v>35.294117647058826</v>
      </c>
      <c r="Q13" s="7">
        <f t="shared" si="4"/>
        <v>64.705882352941174</v>
      </c>
      <c r="R13" s="4">
        <f t="shared" si="12"/>
        <v>47</v>
      </c>
      <c r="S13" s="4">
        <v>18</v>
      </c>
      <c r="T13" s="4">
        <v>29</v>
      </c>
      <c r="U13" s="7">
        <f t="shared" si="13"/>
        <v>38.297872340425535</v>
      </c>
      <c r="V13" s="7">
        <f t="shared" si="14"/>
        <v>61.702127659574465</v>
      </c>
      <c r="W13" s="17">
        <f t="shared" si="9"/>
        <v>24</v>
      </c>
      <c r="X13" s="18">
        <v>3</v>
      </c>
      <c r="Y13" s="18">
        <v>21</v>
      </c>
      <c r="Z13" s="5">
        <f t="shared" si="10"/>
        <v>12.5</v>
      </c>
      <c r="AA13" s="8">
        <f t="shared" si="11"/>
        <v>87.5</v>
      </c>
      <c r="AB13" s="42"/>
    </row>
    <row r="14" spans="1:28" ht="28.55" customHeight="1" x14ac:dyDescent="0.25">
      <c r="A14" s="25"/>
      <c r="B14" s="11" t="s">
        <v>14</v>
      </c>
      <c r="C14" s="4">
        <f t="shared" ref="C14" si="16">D14+E14</f>
        <v>0</v>
      </c>
      <c r="D14" s="4">
        <v>0</v>
      </c>
      <c r="E14" s="4">
        <v>0</v>
      </c>
      <c r="F14" s="4">
        <v>0</v>
      </c>
      <c r="G14" s="7">
        <v>0</v>
      </c>
      <c r="H14" s="4">
        <f t="shared" ref="H14" si="17">I14+J14</f>
        <v>0</v>
      </c>
      <c r="I14" s="4">
        <v>0</v>
      </c>
      <c r="J14" s="4">
        <v>0</v>
      </c>
      <c r="K14" s="4">
        <v>0</v>
      </c>
      <c r="L14" s="7">
        <v>0</v>
      </c>
      <c r="M14" s="4">
        <f t="shared" ref="M14:M18" si="18">N14+O14</f>
        <v>197</v>
      </c>
      <c r="N14" s="4">
        <v>136</v>
      </c>
      <c r="O14" s="4">
        <v>61</v>
      </c>
      <c r="P14" s="7">
        <f t="shared" si="8"/>
        <v>69.035532994923855</v>
      </c>
      <c r="Q14" s="7">
        <f t="shared" si="4"/>
        <v>30.964467005076141</v>
      </c>
      <c r="R14" s="4">
        <f t="shared" si="12"/>
        <v>495</v>
      </c>
      <c r="S14" s="4">
        <v>198</v>
      </c>
      <c r="T14" s="4">
        <v>297</v>
      </c>
      <c r="U14" s="7">
        <f t="shared" si="13"/>
        <v>40</v>
      </c>
      <c r="V14" s="7">
        <f t="shared" si="14"/>
        <v>60</v>
      </c>
      <c r="W14" s="17">
        <f t="shared" si="9"/>
        <v>12</v>
      </c>
      <c r="X14" s="18">
        <v>4</v>
      </c>
      <c r="Y14" s="18">
        <v>8</v>
      </c>
      <c r="Z14" s="5">
        <f t="shared" si="10"/>
        <v>33.333333333333329</v>
      </c>
      <c r="AA14" s="8">
        <f t="shared" si="11"/>
        <v>66.666666666666657</v>
      </c>
      <c r="AB14" s="42"/>
    </row>
    <row r="15" spans="1:28" ht="28.55" customHeight="1" x14ac:dyDescent="0.25">
      <c r="A15" s="25"/>
      <c r="B15" s="11" t="s">
        <v>15</v>
      </c>
      <c r="C15" s="4">
        <v>0</v>
      </c>
      <c r="D15" s="4">
        <v>0</v>
      </c>
      <c r="E15" s="4">
        <v>0</v>
      </c>
      <c r="F15" s="4">
        <v>0</v>
      </c>
      <c r="G15" s="7">
        <v>0</v>
      </c>
      <c r="H15" s="4">
        <v>0</v>
      </c>
      <c r="I15" s="4">
        <v>0</v>
      </c>
      <c r="J15" s="4">
        <v>0</v>
      </c>
      <c r="K15" s="4">
        <v>0</v>
      </c>
      <c r="L15" s="7">
        <v>0</v>
      </c>
      <c r="M15" s="4">
        <f t="shared" si="18"/>
        <v>0</v>
      </c>
      <c r="N15" s="4">
        <v>0</v>
      </c>
      <c r="O15" s="4">
        <v>0</v>
      </c>
      <c r="P15" s="4">
        <v>0</v>
      </c>
      <c r="Q15" s="7">
        <v>0</v>
      </c>
      <c r="R15" s="4">
        <f t="shared" si="12"/>
        <v>0</v>
      </c>
      <c r="S15" s="4">
        <v>0</v>
      </c>
      <c r="T15" s="4">
        <v>0</v>
      </c>
      <c r="U15" s="4">
        <f t="shared" si="13"/>
        <v>0</v>
      </c>
      <c r="V15" s="7">
        <f t="shared" si="14"/>
        <v>0</v>
      </c>
      <c r="W15" s="17">
        <f t="shared" si="9"/>
        <v>0</v>
      </c>
      <c r="X15" s="18">
        <v>0</v>
      </c>
      <c r="Y15" s="18">
        <v>0</v>
      </c>
      <c r="Z15" s="18">
        <v>0</v>
      </c>
      <c r="AA15" s="41">
        <v>0</v>
      </c>
      <c r="AB15" s="42"/>
    </row>
    <row r="16" spans="1:28" ht="28.55" customHeight="1" x14ac:dyDescent="0.25">
      <c r="A16" s="25"/>
      <c r="B16" s="11" t="s">
        <v>16</v>
      </c>
      <c r="C16" s="4">
        <v>42</v>
      </c>
      <c r="D16" s="4">
        <v>14</v>
      </c>
      <c r="E16" s="4">
        <v>28</v>
      </c>
      <c r="F16" s="7">
        <f>D16/C16*100</f>
        <v>33.333333333333329</v>
      </c>
      <c r="G16" s="7">
        <v>100</v>
      </c>
      <c r="H16" s="4">
        <f>SUM(I16:J16)</f>
        <v>125</v>
      </c>
      <c r="I16" s="4">
        <v>54</v>
      </c>
      <c r="J16" s="4">
        <v>71</v>
      </c>
      <c r="K16" s="7">
        <f>I16/H16*100</f>
        <v>43.2</v>
      </c>
      <c r="L16" s="7">
        <f>J16/H16*100</f>
        <v>56.8</v>
      </c>
      <c r="M16" s="4">
        <f t="shared" si="18"/>
        <v>20</v>
      </c>
      <c r="N16" s="18">
        <v>0</v>
      </c>
      <c r="O16" s="4">
        <v>20</v>
      </c>
      <c r="P16" s="18">
        <v>0</v>
      </c>
      <c r="Q16" s="7">
        <f>O16/M16*100</f>
        <v>100</v>
      </c>
      <c r="R16" s="4">
        <f t="shared" si="12"/>
        <v>0</v>
      </c>
      <c r="S16" s="4">
        <v>0</v>
      </c>
      <c r="T16" s="4">
        <v>0</v>
      </c>
      <c r="U16" s="4">
        <f t="shared" si="13"/>
        <v>0</v>
      </c>
      <c r="V16" s="7">
        <f t="shared" si="14"/>
        <v>0</v>
      </c>
      <c r="W16" s="17">
        <f t="shared" si="9"/>
        <v>0</v>
      </c>
      <c r="X16" s="18">
        <v>0</v>
      </c>
      <c r="Y16" s="18">
        <v>0</v>
      </c>
      <c r="Z16" s="18">
        <v>0</v>
      </c>
      <c r="AA16" s="41">
        <v>0</v>
      </c>
      <c r="AB16" s="42"/>
    </row>
    <row r="17" spans="1:28" ht="28.55" customHeight="1" x14ac:dyDescent="0.25">
      <c r="A17" s="25"/>
      <c r="B17" s="11" t="s">
        <v>17</v>
      </c>
      <c r="C17" s="4">
        <v>5</v>
      </c>
      <c r="D17" s="4">
        <v>0</v>
      </c>
      <c r="E17" s="4">
        <v>5</v>
      </c>
      <c r="F17" s="7">
        <v>0</v>
      </c>
      <c r="G17" s="7">
        <v>100</v>
      </c>
      <c r="H17" s="4">
        <f>SUM(I17:J17)</f>
        <v>34</v>
      </c>
      <c r="I17" s="4">
        <v>28</v>
      </c>
      <c r="J17" s="4">
        <v>6</v>
      </c>
      <c r="K17" s="7">
        <f>I17/H17*100</f>
        <v>82.35294117647058</v>
      </c>
      <c r="L17" s="7">
        <f>J17/H17*100</f>
        <v>17.647058823529413</v>
      </c>
      <c r="M17" s="4">
        <f t="shared" si="18"/>
        <v>5</v>
      </c>
      <c r="N17" s="4">
        <v>1</v>
      </c>
      <c r="O17" s="4">
        <v>4</v>
      </c>
      <c r="P17" s="7">
        <f>N17/M17*100</f>
        <v>20</v>
      </c>
      <c r="Q17" s="7">
        <f>O17/M17*100</f>
        <v>80</v>
      </c>
      <c r="R17" s="4">
        <f t="shared" si="12"/>
        <v>0</v>
      </c>
      <c r="S17" s="4">
        <v>0</v>
      </c>
      <c r="T17" s="4">
        <v>0</v>
      </c>
      <c r="U17" s="7">
        <f t="shared" si="13"/>
        <v>0</v>
      </c>
      <c r="V17" s="7">
        <f t="shared" si="14"/>
        <v>0</v>
      </c>
      <c r="W17" s="17">
        <f t="shared" si="9"/>
        <v>0</v>
      </c>
      <c r="X17" s="18">
        <v>0</v>
      </c>
      <c r="Y17" s="18">
        <v>0</v>
      </c>
      <c r="Z17" s="18">
        <v>0</v>
      </c>
      <c r="AA17" s="41">
        <v>0</v>
      </c>
      <c r="AB17" s="42"/>
    </row>
    <row r="18" spans="1:28" ht="28.55" customHeight="1" thickBot="1" x14ac:dyDescent="0.3">
      <c r="A18" s="26"/>
      <c r="B18" s="12" t="s">
        <v>18</v>
      </c>
      <c r="C18" s="9">
        <v>14</v>
      </c>
      <c r="D18" s="9">
        <v>7</v>
      </c>
      <c r="E18" s="9">
        <v>7</v>
      </c>
      <c r="F18" s="10">
        <f>D18/C18*100</f>
        <v>50</v>
      </c>
      <c r="G18" s="10">
        <f>E18/C18*100</f>
        <v>50</v>
      </c>
      <c r="H18" s="9">
        <f>SUM(I18:J18)</f>
        <v>15</v>
      </c>
      <c r="I18" s="9">
        <v>4</v>
      </c>
      <c r="J18" s="9">
        <v>11</v>
      </c>
      <c r="K18" s="10">
        <f>I18/H18*100</f>
        <v>26.666666666666668</v>
      </c>
      <c r="L18" s="10">
        <f>J18/H18*100</f>
        <v>73.333333333333329</v>
      </c>
      <c r="M18" s="9">
        <f t="shared" si="18"/>
        <v>100</v>
      </c>
      <c r="N18" s="9">
        <v>47</v>
      </c>
      <c r="O18" s="9">
        <v>53</v>
      </c>
      <c r="P18" s="10">
        <f>N18/M18*100</f>
        <v>47</v>
      </c>
      <c r="Q18" s="10">
        <f>O18/M18*100</f>
        <v>53</v>
      </c>
      <c r="R18" s="9">
        <f t="shared" si="12"/>
        <v>44</v>
      </c>
      <c r="S18" s="9">
        <v>17</v>
      </c>
      <c r="T18" s="9">
        <v>27</v>
      </c>
      <c r="U18" s="10">
        <f t="shared" si="13"/>
        <v>38.636363636363633</v>
      </c>
      <c r="V18" s="10">
        <f t="shared" si="14"/>
        <v>61.363636363636367</v>
      </c>
      <c r="W18" s="19">
        <f t="shared" si="9"/>
        <v>49</v>
      </c>
      <c r="X18" s="20">
        <v>34</v>
      </c>
      <c r="Y18" s="20">
        <v>15</v>
      </c>
      <c r="Z18" s="15">
        <f t="shared" si="10"/>
        <v>69.387755102040813</v>
      </c>
      <c r="AA18" s="16">
        <f t="shared" si="11"/>
        <v>30.612244897959183</v>
      </c>
      <c r="AB18" s="42"/>
    </row>
    <row r="19" spans="1:28" ht="41.3" customHeight="1" x14ac:dyDescent="0.25">
      <c r="A19" s="27" t="s">
        <v>3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</row>
    <row r="20" spans="1:28" ht="23.95" customHeight="1" x14ac:dyDescent="0.25">
      <c r="A20" s="22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 spans="1:28" ht="23.95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</row>
    <row r="23" spans="1:28" ht="18.350000000000001" x14ac:dyDescent="0.25">
      <c r="B23" s="3"/>
    </row>
  </sheetData>
  <mergeCells count="36">
    <mergeCell ref="A1:AA1"/>
    <mergeCell ref="P2:Q2"/>
    <mergeCell ref="A4:B5"/>
    <mergeCell ref="F4:G4"/>
    <mergeCell ref="C3:G3"/>
    <mergeCell ref="E4:E5"/>
    <mergeCell ref="D4:D5"/>
    <mergeCell ref="C4:C5"/>
    <mergeCell ref="A3:B3"/>
    <mergeCell ref="R3:V3"/>
    <mergeCell ref="R4:R5"/>
    <mergeCell ref="S4:S5"/>
    <mergeCell ref="H3:L3"/>
    <mergeCell ref="H4:H5"/>
    <mergeCell ref="I4:I5"/>
    <mergeCell ref="J4:J5"/>
    <mergeCell ref="K4:L4"/>
    <mergeCell ref="Y2:AA2"/>
    <mergeCell ref="W3:AA3"/>
    <mergeCell ref="W4:W5"/>
    <mergeCell ref="X4:X5"/>
    <mergeCell ref="Y4:Y5"/>
    <mergeCell ref="Z4:AA4"/>
    <mergeCell ref="T4:T5"/>
    <mergeCell ref="U4:V4"/>
    <mergeCell ref="T2:V2"/>
    <mergeCell ref="M3:Q3"/>
    <mergeCell ref="M4:M5"/>
    <mergeCell ref="N4:N5"/>
    <mergeCell ref="O4:O5"/>
    <mergeCell ref="P4:Q4"/>
    <mergeCell ref="A20:AA21"/>
    <mergeCell ref="A6:B6"/>
    <mergeCell ref="A7:A10"/>
    <mergeCell ref="A11:A18"/>
    <mergeCell ref="A19:AA19"/>
  </mergeCells>
  <phoneticPr fontId="6" type="noConversion"/>
  <pageMargins left="0.23622047244094491" right="0.23622047244094491" top="0.55118110236220474" bottom="0.74803149606299213" header="0.55118110236220474" footer="0.74803149606299213"/>
  <pageSetup paperSize="9" scale="72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線上通用型表單-申辦比例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賴薇年</dc:creator>
  <cp:lastModifiedBy>詹永鈞</cp:lastModifiedBy>
  <cp:lastPrinted>2026-01-23T02:43:58Z</cp:lastPrinted>
  <dcterms:created xsi:type="dcterms:W3CDTF">2022-04-15T01:06:26Z</dcterms:created>
  <dcterms:modified xsi:type="dcterms:W3CDTF">2026-02-23T08:42:22Z</dcterms:modified>
</cp:coreProperties>
</file>