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090423建宇給的歷史檔案\瑜珮(移交檔案)\公務統計-人事處\性別統計（性別統計指標）\111年新系統上傳指標\"/>
    </mc:Choice>
  </mc:AlternateContent>
  <bookViews>
    <workbookView xWindow="-120" yWindow="-120" windowWidth="29040" windowHeight="15840"/>
  </bookViews>
  <sheets>
    <sheet name="110" sheetId="1" r:id="rId1"/>
    <sheet name="109" sheetId="4" r:id="rId2"/>
    <sheet name="108" sheetId="3" r:id="rId3"/>
    <sheet name="108年7月31" sheetId="2" r:id="rId4"/>
  </sheets>
  <definedNames>
    <definedName name="_xlnm.Print_Area" localSheetId="2">'108'!$A$1:$F$38</definedName>
    <definedName name="_xlnm.Print_Area" localSheetId="3">'108年7月31'!$A$1:$F$38</definedName>
    <definedName name="_xlnm.Print_Titles" localSheetId="2">'108'!$1:$4</definedName>
    <definedName name="_xlnm.Print_Titles" localSheetId="3">'108年7月31'!$1:$4</definedName>
    <definedName name="_xlnm.Print_Titles" localSheetId="1">'109'!$1:$4</definedName>
    <definedName name="_xlnm.Print_Titles" localSheetId="0">'110'!$1:$4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C5" i="4" s="1"/>
  <c r="E5" i="4"/>
  <c r="F5" i="4" s="1"/>
  <c r="C6" i="4"/>
  <c r="F6" i="4" s="1"/>
  <c r="C7" i="4"/>
  <c r="F7" i="4" s="1"/>
  <c r="C8" i="4"/>
  <c r="F8" i="4"/>
  <c r="C9" i="4"/>
  <c r="F9" i="4" s="1"/>
  <c r="C10" i="4"/>
  <c r="F10" i="4" s="1"/>
  <c r="C11" i="4"/>
  <c r="F11" i="4"/>
  <c r="C12" i="4"/>
  <c r="F12" i="4"/>
  <c r="C13" i="4"/>
  <c r="F13" i="4" s="1"/>
  <c r="C14" i="4"/>
  <c r="F14" i="4" s="1"/>
  <c r="D15" i="4"/>
  <c r="E15" i="4"/>
  <c r="C16" i="4"/>
  <c r="F16" i="4" s="1"/>
  <c r="C17" i="4"/>
  <c r="F17" i="4" s="1"/>
  <c r="C18" i="4"/>
  <c r="F18" i="4"/>
  <c r="C19" i="4"/>
  <c r="F19" i="4"/>
  <c r="C20" i="4"/>
  <c r="D20" i="4"/>
  <c r="E20" i="4"/>
  <c r="F20" i="4" s="1"/>
  <c r="C21" i="4"/>
  <c r="F21" i="4"/>
  <c r="C22" i="4"/>
  <c r="F22" i="4"/>
  <c r="C23" i="4"/>
  <c r="F23" i="4" s="1"/>
  <c r="D24" i="4"/>
  <c r="C24" i="4" s="1"/>
  <c r="F24" i="4" s="1"/>
  <c r="E24" i="4"/>
  <c r="C25" i="4"/>
  <c r="F25" i="4"/>
  <c r="C26" i="4"/>
  <c r="F26" i="4" s="1"/>
  <c r="C27" i="4"/>
  <c r="F27" i="4"/>
  <c r="D28" i="4"/>
  <c r="C28" i="4" s="1"/>
  <c r="F28" i="4" s="1"/>
  <c r="E28" i="4"/>
  <c r="C29" i="4"/>
  <c r="F29" i="4" s="1"/>
  <c r="C30" i="4"/>
  <c r="F30" i="4"/>
  <c r="C31" i="4"/>
  <c r="F31" i="4"/>
  <c r="C32" i="4"/>
  <c r="F32" i="4"/>
  <c r="C33" i="4"/>
  <c r="F33" i="4" s="1"/>
  <c r="C34" i="4"/>
  <c r="F34" i="4"/>
  <c r="D35" i="4"/>
  <c r="C35" i="4" s="1"/>
  <c r="F35" i="4" s="1"/>
  <c r="E35" i="4"/>
  <c r="C36" i="4"/>
  <c r="F36" i="4" s="1"/>
  <c r="C37" i="4"/>
  <c r="F37" i="4"/>
  <c r="C15" i="4" l="1"/>
  <c r="F15" i="4" s="1"/>
  <c r="D5" i="3"/>
  <c r="C5" i="3" s="1"/>
  <c r="F5" i="3" s="1"/>
  <c r="E5" i="3"/>
  <c r="C6" i="3"/>
  <c r="F6" i="3" s="1"/>
  <c r="C7" i="3"/>
  <c r="F7" i="3"/>
  <c r="C8" i="3"/>
  <c r="F8" i="3"/>
  <c r="C9" i="3"/>
  <c r="F9" i="3"/>
  <c r="C10" i="3"/>
  <c r="F10" i="3" s="1"/>
  <c r="C11" i="3"/>
  <c r="F11" i="3"/>
  <c r="C12" i="3"/>
  <c r="F12" i="3"/>
  <c r="C13" i="3"/>
  <c r="F13" i="3"/>
  <c r="C14" i="3"/>
  <c r="F14" i="3" s="1"/>
  <c r="D15" i="3"/>
  <c r="E15" i="3"/>
  <c r="C16" i="3"/>
  <c r="F16" i="3"/>
  <c r="C17" i="3"/>
  <c r="F17" i="3" s="1"/>
  <c r="C18" i="3"/>
  <c r="F18" i="3"/>
  <c r="C19" i="3"/>
  <c r="F19" i="3"/>
  <c r="D20" i="3"/>
  <c r="C20" i="3" s="1"/>
  <c r="E20" i="3"/>
  <c r="C21" i="3"/>
  <c r="F21" i="3"/>
  <c r="C22" i="3"/>
  <c r="F22" i="3"/>
  <c r="C23" i="3"/>
  <c r="F23" i="3"/>
  <c r="D24" i="3"/>
  <c r="E24" i="3"/>
  <c r="C24" i="3" s="1"/>
  <c r="F24" i="3" s="1"/>
  <c r="C25" i="3"/>
  <c r="F25" i="3"/>
  <c r="C26" i="3"/>
  <c r="F26" i="3"/>
  <c r="C27" i="3"/>
  <c r="F27" i="3" s="1"/>
  <c r="D28" i="3"/>
  <c r="C28" i="3" s="1"/>
  <c r="F28" i="3" s="1"/>
  <c r="E28" i="3"/>
  <c r="C29" i="3"/>
  <c r="F29" i="3"/>
  <c r="C30" i="3"/>
  <c r="F30" i="3" s="1"/>
  <c r="C31" i="3"/>
  <c r="F31" i="3"/>
  <c r="C32" i="3"/>
  <c r="F32" i="3"/>
  <c r="C33" i="3"/>
  <c r="F33" i="3"/>
  <c r="C34" i="3"/>
  <c r="F34" i="3" s="1"/>
  <c r="D35" i="3"/>
  <c r="C35" i="3" s="1"/>
  <c r="F35" i="3" s="1"/>
  <c r="E35" i="3"/>
  <c r="C36" i="3"/>
  <c r="F36" i="3"/>
  <c r="C37" i="3"/>
  <c r="F37" i="3" s="1"/>
  <c r="F20" i="3" l="1"/>
  <c r="C15" i="3"/>
  <c r="F15" i="3" s="1"/>
  <c r="D5" i="2"/>
  <c r="C5" i="2" s="1"/>
  <c r="F5" i="2" s="1"/>
  <c r="E5" i="2"/>
  <c r="C6" i="2"/>
  <c r="F6" i="2" s="1"/>
  <c r="C7" i="2"/>
  <c r="F7" i="2"/>
  <c r="C8" i="2"/>
  <c r="F8" i="2" s="1"/>
  <c r="C9" i="2"/>
  <c r="F9" i="2"/>
  <c r="C10" i="2"/>
  <c r="F10" i="2" s="1"/>
  <c r="C11" i="2"/>
  <c r="F11" i="2"/>
  <c r="C12" i="2"/>
  <c r="F12" i="2"/>
  <c r="C13" i="2"/>
  <c r="F13" i="2"/>
  <c r="C14" i="2"/>
  <c r="F14" i="2" s="1"/>
  <c r="D15" i="2"/>
  <c r="E15" i="2"/>
  <c r="C16" i="2"/>
  <c r="F16" i="2"/>
  <c r="C17" i="2"/>
  <c r="F17" i="2" s="1"/>
  <c r="C18" i="2"/>
  <c r="F18" i="2"/>
  <c r="C19" i="2"/>
  <c r="F19" i="2"/>
  <c r="D20" i="2"/>
  <c r="C20" i="2" s="1"/>
  <c r="E20" i="2"/>
  <c r="F20" i="2" s="1"/>
  <c r="C21" i="2"/>
  <c r="F21" i="2"/>
  <c r="C22" i="2"/>
  <c r="F22" i="2"/>
  <c r="C23" i="2"/>
  <c r="F23" i="2"/>
  <c r="C24" i="2"/>
  <c r="D24" i="2"/>
  <c r="E24" i="2"/>
  <c r="F24" i="2"/>
  <c r="C25" i="2"/>
  <c r="F25" i="2"/>
  <c r="C26" i="2"/>
  <c r="F26" i="2"/>
  <c r="C27" i="2"/>
  <c r="F27" i="2" s="1"/>
  <c r="D28" i="2"/>
  <c r="C28" i="2" s="1"/>
  <c r="E28" i="2"/>
  <c r="C29" i="2"/>
  <c r="F29" i="2"/>
  <c r="C30" i="2"/>
  <c r="F30" i="2" s="1"/>
  <c r="C31" i="2"/>
  <c r="F31" i="2"/>
  <c r="C32" i="2"/>
  <c r="F32" i="2" s="1"/>
  <c r="C33" i="2"/>
  <c r="F33" i="2"/>
  <c r="C34" i="2"/>
  <c r="F34" i="2" s="1"/>
  <c r="D35" i="2"/>
  <c r="C35" i="2" s="1"/>
  <c r="E35" i="2"/>
  <c r="F35" i="2" s="1"/>
  <c r="C36" i="2"/>
  <c r="F36" i="2"/>
  <c r="C37" i="2"/>
  <c r="F37" i="2" s="1"/>
  <c r="F28" i="2" l="1"/>
  <c r="C15" i="2"/>
  <c r="F15" i="2" s="1"/>
  <c r="C37" i="1"/>
  <c r="F37" i="1" s="1"/>
  <c r="C36" i="1"/>
  <c r="F36" i="1" s="1"/>
  <c r="E35" i="1"/>
  <c r="D35" i="1"/>
  <c r="C34" i="1"/>
  <c r="F34" i="1" s="1"/>
  <c r="C33" i="1"/>
  <c r="F33" i="1" s="1"/>
  <c r="C32" i="1"/>
  <c r="F32" i="1" s="1"/>
  <c r="C31" i="1"/>
  <c r="F31" i="1" s="1"/>
  <c r="C30" i="1"/>
  <c r="F30" i="1" s="1"/>
  <c r="C29" i="1"/>
  <c r="F29" i="1" s="1"/>
  <c r="E28" i="1"/>
  <c r="D28" i="1"/>
  <c r="C27" i="1"/>
  <c r="F27" i="1" s="1"/>
  <c r="C26" i="1"/>
  <c r="F26" i="1" s="1"/>
  <c r="C25" i="1"/>
  <c r="F25" i="1" s="1"/>
  <c r="E24" i="1"/>
  <c r="D24" i="1"/>
  <c r="C23" i="1"/>
  <c r="F23" i="1" s="1"/>
  <c r="C22" i="1"/>
  <c r="F22" i="1" s="1"/>
  <c r="C21" i="1"/>
  <c r="F21" i="1" s="1"/>
  <c r="E20" i="1"/>
  <c r="D20" i="1"/>
  <c r="C19" i="1"/>
  <c r="F19" i="1" s="1"/>
  <c r="C18" i="1"/>
  <c r="F18" i="1" s="1"/>
  <c r="C17" i="1"/>
  <c r="C16" i="1"/>
  <c r="F16" i="1" s="1"/>
  <c r="E15" i="1"/>
  <c r="D15" i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E5" i="1"/>
  <c r="D5" i="1"/>
  <c r="C20" i="1" l="1"/>
  <c r="C15" i="1"/>
  <c r="F15" i="1" s="1"/>
  <c r="C35" i="1"/>
  <c r="F35" i="1" s="1"/>
  <c r="C28" i="1"/>
  <c r="F28" i="1" s="1"/>
  <c r="C24" i="1"/>
  <c r="F24" i="1" s="1"/>
  <c r="C5" i="1"/>
  <c r="F5" i="1" s="1"/>
  <c r="F20" i="1"/>
  <c r="F17" i="1"/>
</calcChain>
</file>

<file path=xl/sharedStrings.xml><?xml version="1.0" encoding="utf-8"?>
<sst xmlns="http://schemas.openxmlformats.org/spreadsheetml/2006/main" count="192" uniqueCount="159">
  <si>
    <t>桃園市政府人事處暨所屬人事機構人事人員人數</t>
    <phoneticPr fontId="3" type="noConversion"/>
  </si>
  <si>
    <t>單位：人、％</t>
    <phoneticPr fontId="3" type="noConversion"/>
  </si>
  <si>
    <t>項目別</t>
    <phoneticPr fontId="3" type="noConversion"/>
  </si>
  <si>
    <t>總計</t>
    <phoneticPr fontId="3" type="noConversion"/>
  </si>
  <si>
    <t>男性</t>
  </si>
  <si>
    <t>女性</t>
  </si>
  <si>
    <t>女性占比</t>
    <phoneticPr fontId="3" type="noConversion"/>
  </si>
  <si>
    <t>年齡別</t>
    <phoneticPr fontId="3" type="noConversion"/>
  </si>
  <si>
    <t>總計</t>
  </si>
  <si>
    <t>未滿25歲</t>
    <phoneticPr fontId="3" type="noConversion"/>
  </si>
  <si>
    <t>25至29歲</t>
    <phoneticPr fontId="3" type="noConversion"/>
  </si>
  <si>
    <t>30至34歲</t>
    <phoneticPr fontId="3" type="noConversion"/>
  </si>
  <si>
    <t>35至39歲</t>
    <phoneticPr fontId="3" type="noConversion"/>
  </si>
  <si>
    <t>40至44歲</t>
    <phoneticPr fontId="3" type="noConversion"/>
  </si>
  <si>
    <t>45至49歲</t>
    <phoneticPr fontId="3" type="noConversion"/>
  </si>
  <si>
    <t>50至54歲</t>
    <phoneticPr fontId="3" type="noConversion"/>
  </si>
  <si>
    <t>55至59歲</t>
    <phoneticPr fontId="3" type="noConversion"/>
  </si>
  <si>
    <t>60歲以上</t>
    <phoneticPr fontId="3" type="noConversion"/>
  </si>
  <si>
    <t>教育程度別</t>
    <phoneticPr fontId="3" type="noConversion"/>
  </si>
  <si>
    <t>碩士以上</t>
    <phoneticPr fontId="3" type="noConversion"/>
  </si>
  <si>
    <t>學士</t>
    <phoneticPr fontId="3" type="noConversion"/>
  </si>
  <si>
    <t>專科</t>
    <phoneticPr fontId="3" type="noConversion"/>
  </si>
  <si>
    <t>高中(職)以下</t>
    <phoneticPr fontId="3" type="noConversion"/>
  </si>
  <si>
    <t>考試類別</t>
    <phoneticPr fontId="3" type="noConversion"/>
  </si>
  <si>
    <t>高考(含相當等級)</t>
    <phoneticPr fontId="3" type="noConversion"/>
  </si>
  <si>
    <t>普考(含相當等級)</t>
    <phoneticPr fontId="3" type="noConversion"/>
  </si>
  <si>
    <t>初考(含相當等級)</t>
    <phoneticPr fontId="3" type="noConversion"/>
  </si>
  <si>
    <t>現敘官等別</t>
    <phoneticPr fontId="3" type="noConversion"/>
  </si>
  <si>
    <t>簡任</t>
    <phoneticPr fontId="3" type="noConversion"/>
  </si>
  <si>
    <t>薦任</t>
    <phoneticPr fontId="3" type="noConversion"/>
  </si>
  <si>
    <t>委任</t>
    <phoneticPr fontId="3" type="noConversion"/>
  </si>
  <si>
    <t>任職機關別</t>
    <phoneticPr fontId="3" type="noConversion"/>
  </si>
  <si>
    <t>一級機關</t>
  </si>
  <si>
    <t>二級機關</t>
    <phoneticPr fontId="3" type="noConversion"/>
  </si>
  <si>
    <t>區公所</t>
    <phoneticPr fontId="3" type="noConversion"/>
  </si>
  <si>
    <t>高中(職)</t>
    <phoneticPr fontId="3" type="noConversion"/>
  </si>
  <si>
    <t>國中</t>
    <phoneticPr fontId="3" type="noConversion"/>
  </si>
  <si>
    <t>國小</t>
    <phoneticPr fontId="3" type="noConversion"/>
  </si>
  <si>
    <t>擔任主管
職務別</t>
    <phoneticPr fontId="3" type="noConversion"/>
  </si>
  <si>
    <t>主管</t>
    <phoneticPr fontId="3" type="noConversion"/>
  </si>
  <si>
    <t>非主管</t>
    <phoneticPr fontId="3" type="noConversion"/>
  </si>
  <si>
    <t>資料來源：桃園市政府人事處</t>
    <phoneticPr fontId="3" type="noConversion"/>
  </si>
  <si>
    <t>110年底</t>
    <phoneticPr fontId="3" type="noConversion"/>
  </si>
  <si>
    <t>資料來源：桃園市政府人事處</t>
    <phoneticPr fontId="3" type="noConversion"/>
  </si>
  <si>
    <t>非主管</t>
    <phoneticPr fontId="3" type="noConversion"/>
  </si>
  <si>
    <t>主管</t>
    <phoneticPr fontId="3" type="noConversion"/>
  </si>
  <si>
    <t>總計</t>
    <phoneticPr fontId="3" type="noConversion"/>
  </si>
  <si>
    <t>擔任主管
職務別</t>
    <phoneticPr fontId="3" type="noConversion"/>
  </si>
  <si>
    <t>國小</t>
    <phoneticPr fontId="3" type="noConversion"/>
  </si>
  <si>
    <t>國中</t>
    <phoneticPr fontId="3" type="noConversion"/>
  </si>
  <si>
    <t>高中(職)</t>
    <phoneticPr fontId="3" type="noConversion"/>
  </si>
  <si>
    <t>區公所</t>
    <phoneticPr fontId="3" type="noConversion"/>
  </si>
  <si>
    <t>二級機關</t>
    <phoneticPr fontId="3" type="noConversion"/>
  </si>
  <si>
    <t>任職機關別</t>
    <phoneticPr fontId="3" type="noConversion"/>
  </si>
  <si>
    <t>委任</t>
    <phoneticPr fontId="3" type="noConversion"/>
  </si>
  <si>
    <t>薦任</t>
    <phoneticPr fontId="3" type="noConversion"/>
  </si>
  <si>
    <t>簡任</t>
    <phoneticPr fontId="3" type="noConversion"/>
  </si>
  <si>
    <t>現敘官等別</t>
    <phoneticPr fontId="3" type="noConversion"/>
  </si>
  <si>
    <t>初考(含相當等級)</t>
    <phoneticPr fontId="3" type="noConversion"/>
  </si>
  <si>
    <t>普考(含相當等級)</t>
    <phoneticPr fontId="3" type="noConversion"/>
  </si>
  <si>
    <t>高考(含相當等級)</t>
    <phoneticPr fontId="3" type="noConversion"/>
  </si>
  <si>
    <t>考試類別</t>
    <phoneticPr fontId="3" type="noConversion"/>
  </si>
  <si>
    <t>高中(職)以下</t>
    <phoneticPr fontId="3" type="noConversion"/>
  </si>
  <si>
    <t>專科</t>
    <phoneticPr fontId="3" type="noConversion"/>
  </si>
  <si>
    <t>學士</t>
    <phoneticPr fontId="3" type="noConversion"/>
  </si>
  <si>
    <t>碩士以上</t>
    <phoneticPr fontId="3" type="noConversion"/>
  </si>
  <si>
    <t>教育程度別</t>
    <phoneticPr fontId="3" type="noConversion"/>
  </si>
  <si>
    <t>60歲以上</t>
    <phoneticPr fontId="3" type="noConversion"/>
  </si>
  <si>
    <t>55至59歲</t>
    <phoneticPr fontId="3" type="noConversion"/>
  </si>
  <si>
    <t>50至54歲</t>
    <phoneticPr fontId="3" type="noConversion"/>
  </si>
  <si>
    <t>45至49歲</t>
    <phoneticPr fontId="3" type="noConversion"/>
  </si>
  <si>
    <t>40至44歲</t>
    <phoneticPr fontId="3" type="noConversion"/>
  </si>
  <si>
    <t>35至39歲</t>
    <phoneticPr fontId="3" type="noConversion"/>
  </si>
  <si>
    <t>30至34歲</t>
    <phoneticPr fontId="3" type="noConversion"/>
  </si>
  <si>
    <t>25至29歲</t>
    <phoneticPr fontId="3" type="noConversion"/>
  </si>
  <si>
    <t>未滿25歲</t>
    <phoneticPr fontId="3" type="noConversion"/>
  </si>
  <si>
    <t>年齡別</t>
    <phoneticPr fontId="3" type="noConversion"/>
  </si>
  <si>
    <t>女性占比</t>
    <phoneticPr fontId="3" type="noConversion"/>
  </si>
  <si>
    <t>總計</t>
    <phoneticPr fontId="3" type="noConversion"/>
  </si>
  <si>
    <t>108年7月31日</t>
    <phoneticPr fontId="3" type="noConversion"/>
  </si>
  <si>
    <t>項目別</t>
    <phoneticPr fontId="3" type="noConversion"/>
  </si>
  <si>
    <t>單位：人、％</t>
    <phoneticPr fontId="3" type="noConversion"/>
  </si>
  <si>
    <t>桃園市政府人事處暨所屬人事機構人事人員人數</t>
    <phoneticPr fontId="3" type="noConversion"/>
  </si>
  <si>
    <t>資料來源：桃園市政府人事處</t>
    <phoneticPr fontId="3" type="noConversion"/>
  </si>
  <si>
    <t>非主管</t>
    <phoneticPr fontId="3" type="noConversion"/>
  </si>
  <si>
    <t>主管</t>
    <phoneticPr fontId="3" type="noConversion"/>
  </si>
  <si>
    <t>總計</t>
    <phoneticPr fontId="3" type="noConversion"/>
  </si>
  <si>
    <t>擔任主管
職務別</t>
    <phoneticPr fontId="3" type="noConversion"/>
  </si>
  <si>
    <t>國小</t>
    <phoneticPr fontId="3" type="noConversion"/>
  </si>
  <si>
    <t>國中</t>
    <phoneticPr fontId="3" type="noConversion"/>
  </si>
  <si>
    <t>高中(職)</t>
    <phoneticPr fontId="3" type="noConversion"/>
  </si>
  <si>
    <t>區公所</t>
    <phoneticPr fontId="3" type="noConversion"/>
  </si>
  <si>
    <t>二級機關</t>
    <phoneticPr fontId="3" type="noConversion"/>
  </si>
  <si>
    <t>任職機關別</t>
    <phoneticPr fontId="3" type="noConversion"/>
  </si>
  <si>
    <t>委任</t>
    <phoneticPr fontId="3" type="noConversion"/>
  </si>
  <si>
    <t>簡任</t>
    <phoneticPr fontId="3" type="noConversion"/>
  </si>
  <si>
    <t>初考(含相當等級)</t>
    <phoneticPr fontId="3" type="noConversion"/>
  </si>
  <si>
    <t>普考(含相當等級)</t>
    <phoneticPr fontId="3" type="noConversion"/>
  </si>
  <si>
    <t>高考(含相當等級)</t>
    <phoneticPr fontId="3" type="noConversion"/>
  </si>
  <si>
    <t>考試類別</t>
    <phoneticPr fontId="3" type="noConversion"/>
  </si>
  <si>
    <t>高中(職)以下</t>
    <phoneticPr fontId="3" type="noConversion"/>
  </si>
  <si>
    <t>專科</t>
    <phoneticPr fontId="3" type="noConversion"/>
  </si>
  <si>
    <t>學士</t>
    <phoneticPr fontId="3" type="noConversion"/>
  </si>
  <si>
    <t>碩士以上</t>
    <phoneticPr fontId="3" type="noConversion"/>
  </si>
  <si>
    <t>教育程度別</t>
    <phoneticPr fontId="3" type="noConversion"/>
  </si>
  <si>
    <t>60歲以上</t>
    <phoneticPr fontId="3" type="noConversion"/>
  </si>
  <si>
    <t>55至59歲</t>
    <phoneticPr fontId="3" type="noConversion"/>
  </si>
  <si>
    <t>50至54歲</t>
    <phoneticPr fontId="3" type="noConversion"/>
  </si>
  <si>
    <t>45至49歲</t>
    <phoneticPr fontId="3" type="noConversion"/>
  </si>
  <si>
    <t>40至44歲</t>
    <phoneticPr fontId="3" type="noConversion"/>
  </si>
  <si>
    <t>35至39歲</t>
    <phoneticPr fontId="3" type="noConversion"/>
  </si>
  <si>
    <t>30至34歲</t>
    <phoneticPr fontId="3" type="noConversion"/>
  </si>
  <si>
    <t>25至29歲</t>
    <phoneticPr fontId="3" type="noConversion"/>
  </si>
  <si>
    <t>未滿25歲</t>
    <phoneticPr fontId="3" type="noConversion"/>
  </si>
  <si>
    <t>年齡別</t>
    <phoneticPr fontId="3" type="noConversion"/>
  </si>
  <si>
    <t>女性占比</t>
    <phoneticPr fontId="3" type="noConversion"/>
  </si>
  <si>
    <t>108年底</t>
    <phoneticPr fontId="3" type="noConversion"/>
  </si>
  <si>
    <t>項目別</t>
    <phoneticPr fontId="3" type="noConversion"/>
  </si>
  <si>
    <t>單位：人、％</t>
    <phoneticPr fontId="3" type="noConversion"/>
  </si>
  <si>
    <t>桃園市政府人事處暨所屬人事機構人事人員人數</t>
    <phoneticPr fontId="3" type="noConversion"/>
  </si>
  <si>
    <t>資料來源：桃園市政府人事處</t>
    <phoneticPr fontId="3" type="noConversion"/>
  </si>
  <si>
    <t>非主管</t>
    <phoneticPr fontId="3" type="noConversion"/>
  </si>
  <si>
    <t>主管</t>
    <phoneticPr fontId="3" type="noConversion"/>
  </si>
  <si>
    <t>總計</t>
    <phoneticPr fontId="3" type="noConversion"/>
  </si>
  <si>
    <t>擔任主管
職務別</t>
    <phoneticPr fontId="3" type="noConversion"/>
  </si>
  <si>
    <t>國小</t>
    <phoneticPr fontId="3" type="noConversion"/>
  </si>
  <si>
    <t>國中</t>
    <phoneticPr fontId="3" type="noConversion"/>
  </si>
  <si>
    <t>高中(職)</t>
    <phoneticPr fontId="3" type="noConversion"/>
  </si>
  <si>
    <t>區公所</t>
    <phoneticPr fontId="3" type="noConversion"/>
  </si>
  <si>
    <t>二級機關</t>
    <phoneticPr fontId="3" type="noConversion"/>
  </si>
  <si>
    <t>任職機關別</t>
    <phoneticPr fontId="3" type="noConversion"/>
  </si>
  <si>
    <t>委任</t>
    <phoneticPr fontId="3" type="noConversion"/>
  </si>
  <si>
    <t>薦任</t>
    <phoneticPr fontId="3" type="noConversion"/>
  </si>
  <si>
    <t>簡任</t>
    <phoneticPr fontId="3" type="noConversion"/>
  </si>
  <si>
    <t>現敘官等別</t>
    <phoneticPr fontId="3" type="noConversion"/>
  </si>
  <si>
    <t>初考(含相當等級)</t>
    <phoneticPr fontId="3" type="noConversion"/>
  </si>
  <si>
    <t>普考(含相當等級)</t>
    <phoneticPr fontId="3" type="noConversion"/>
  </si>
  <si>
    <t>高考(含相當等級)</t>
    <phoneticPr fontId="3" type="noConversion"/>
  </si>
  <si>
    <t>考試類別</t>
    <phoneticPr fontId="3" type="noConversion"/>
  </si>
  <si>
    <t>高中(職)以下</t>
    <phoneticPr fontId="3" type="noConversion"/>
  </si>
  <si>
    <t>專科</t>
    <phoneticPr fontId="3" type="noConversion"/>
  </si>
  <si>
    <t>學士</t>
    <phoneticPr fontId="3" type="noConversion"/>
  </si>
  <si>
    <t>碩士以上</t>
    <phoneticPr fontId="3" type="noConversion"/>
  </si>
  <si>
    <t>教育程度別</t>
    <phoneticPr fontId="3" type="noConversion"/>
  </si>
  <si>
    <t>60歲以上</t>
    <phoneticPr fontId="3" type="noConversion"/>
  </si>
  <si>
    <t>55至59歲</t>
    <phoneticPr fontId="3" type="noConversion"/>
  </si>
  <si>
    <t>50至54歲</t>
    <phoneticPr fontId="3" type="noConversion"/>
  </si>
  <si>
    <t>45至49歲</t>
    <phoneticPr fontId="3" type="noConversion"/>
  </si>
  <si>
    <t>40至44歲</t>
    <phoneticPr fontId="3" type="noConversion"/>
  </si>
  <si>
    <t>35至39歲</t>
    <phoneticPr fontId="3" type="noConversion"/>
  </si>
  <si>
    <t>30至34歲</t>
    <phoneticPr fontId="3" type="noConversion"/>
  </si>
  <si>
    <t>25至29歲</t>
    <phoneticPr fontId="3" type="noConversion"/>
  </si>
  <si>
    <t>未滿25歲</t>
    <phoneticPr fontId="3" type="noConversion"/>
  </si>
  <si>
    <t>年齡別</t>
    <phoneticPr fontId="3" type="noConversion"/>
  </si>
  <si>
    <t>女性占比</t>
    <phoneticPr fontId="3" type="noConversion"/>
  </si>
  <si>
    <t>109年底</t>
    <phoneticPr fontId="3" type="noConversion"/>
  </si>
  <si>
    <t>項目別</t>
    <phoneticPr fontId="3" type="noConversion"/>
  </si>
  <si>
    <t>單位：人、％</t>
    <phoneticPr fontId="3" type="noConversion"/>
  </si>
  <si>
    <t>桃園市政府人事處暨所屬人事機構人事人員人數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</si>
</sst>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\-"/>
    <numFmt numFmtId="177" formatCode="#,##0.00_ "/>
    <numFmt numFmtId="178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2"/>
    </xf>
    <xf numFmtId="0" fontId="4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10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178" fontId="4" fillId="0" borderId="10" xfId="1" applyNumberFormat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178" fontId="4" fillId="0" borderId="8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zoomScaleSheetLayoutView="100" workbookViewId="0">
      <selection activeCell="K4" sqref="K4"/>
    </sheetView>
  </sheetViews>
  <sheetFormatPr defaultColWidth="9" defaultRowHeight="17" x14ac:dyDescent="0.4"/>
  <cols>
    <col min="1" max="1" width="9" style="1"/>
    <col min="2" max="2" width="34.90625" style="1" customWidth="1"/>
    <col min="3" max="3" width="12.7265625" style="1" customWidth="1"/>
    <col min="4" max="5" width="11.6328125" style="1" customWidth="1"/>
    <col min="6" max="6" width="12.08984375" style="1" bestFit="1" customWidth="1"/>
    <col min="7" max="16384" width="9" style="1"/>
  </cols>
  <sheetData>
    <row r="1" spans="1:6" ht="39" customHeight="1" x14ac:dyDescent="0.4">
      <c r="A1" s="30" t="s">
        <v>0</v>
      </c>
      <c r="B1" s="30"/>
      <c r="C1" s="30"/>
      <c r="D1" s="30"/>
      <c r="E1" s="30"/>
      <c r="F1" s="30"/>
    </row>
    <row r="2" spans="1:6" ht="21.5" x14ac:dyDescent="0.4">
      <c r="A2" s="24"/>
      <c r="B2" s="24"/>
      <c r="C2" s="24"/>
      <c r="D2" s="24"/>
      <c r="E2" s="24"/>
      <c r="F2" s="25" t="s">
        <v>1</v>
      </c>
    </row>
    <row r="3" spans="1:6" ht="23.25" customHeight="1" x14ac:dyDescent="0.4">
      <c r="A3" s="31" t="s">
        <v>2</v>
      </c>
      <c r="B3" s="32"/>
      <c r="C3" s="33" t="s">
        <v>42</v>
      </c>
      <c r="D3" s="33"/>
      <c r="E3" s="33"/>
      <c r="F3" s="34"/>
    </row>
    <row r="4" spans="1:6" ht="56.25" customHeight="1" x14ac:dyDescent="0.4">
      <c r="A4" s="31"/>
      <c r="B4" s="32"/>
      <c r="C4" s="2" t="s">
        <v>3</v>
      </c>
      <c r="D4" s="2" t="s">
        <v>4</v>
      </c>
      <c r="E4" s="2" t="s">
        <v>5</v>
      </c>
      <c r="F4" s="3" t="s">
        <v>6</v>
      </c>
    </row>
    <row r="5" spans="1:6" ht="35.15" customHeight="1" x14ac:dyDescent="0.4">
      <c r="A5" s="26" t="s">
        <v>7</v>
      </c>
      <c r="B5" s="4" t="s">
        <v>8</v>
      </c>
      <c r="C5" s="5">
        <f>D5+E5</f>
        <v>521</v>
      </c>
      <c r="D5" s="6">
        <f>SUM(D6:D14)</f>
        <v>140</v>
      </c>
      <c r="E5" s="6">
        <f>SUM(E6:E14)</f>
        <v>381</v>
      </c>
      <c r="F5" s="21">
        <f>E5/C5*100</f>
        <v>73.128598848368526</v>
      </c>
    </row>
    <row r="6" spans="1:6" ht="35.15" customHeight="1" x14ac:dyDescent="0.4">
      <c r="A6" s="27"/>
      <c r="B6" s="7" t="s">
        <v>9</v>
      </c>
      <c r="C6" s="8">
        <f>D6+E6</f>
        <v>8</v>
      </c>
      <c r="D6" s="9">
        <v>1</v>
      </c>
      <c r="E6" s="9">
        <v>7</v>
      </c>
      <c r="F6" s="22">
        <f>E6/C6*100</f>
        <v>87.5</v>
      </c>
    </row>
    <row r="7" spans="1:6" ht="35.15" customHeight="1" x14ac:dyDescent="0.4">
      <c r="A7" s="27"/>
      <c r="B7" s="7" t="s">
        <v>10</v>
      </c>
      <c r="C7" s="8">
        <f t="shared" ref="C7:C14" si="0">D7+E7</f>
        <v>35</v>
      </c>
      <c r="D7" s="9">
        <v>12</v>
      </c>
      <c r="E7" s="9">
        <v>23</v>
      </c>
      <c r="F7" s="22">
        <f t="shared" ref="F7:F37" si="1">E7/C7*100</f>
        <v>65.714285714285708</v>
      </c>
    </row>
    <row r="8" spans="1:6" ht="35.15" customHeight="1" x14ac:dyDescent="0.4">
      <c r="A8" s="27"/>
      <c r="B8" s="7" t="s">
        <v>11</v>
      </c>
      <c r="C8" s="8">
        <f t="shared" si="0"/>
        <v>85</v>
      </c>
      <c r="D8" s="9">
        <v>23</v>
      </c>
      <c r="E8" s="9">
        <v>62</v>
      </c>
      <c r="F8" s="22">
        <f t="shared" si="1"/>
        <v>72.941176470588232</v>
      </c>
    </row>
    <row r="9" spans="1:6" ht="35.15" customHeight="1" x14ac:dyDescent="0.4">
      <c r="A9" s="27"/>
      <c r="B9" s="7" t="s">
        <v>12</v>
      </c>
      <c r="C9" s="8">
        <f t="shared" si="0"/>
        <v>91</v>
      </c>
      <c r="D9" s="9">
        <v>27</v>
      </c>
      <c r="E9" s="9">
        <v>64</v>
      </c>
      <c r="F9" s="22">
        <f t="shared" si="1"/>
        <v>70.329670329670336</v>
      </c>
    </row>
    <row r="10" spans="1:6" ht="35.15" customHeight="1" x14ac:dyDescent="0.4">
      <c r="A10" s="27"/>
      <c r="B10" s="7" t="s">
        <v>13</v>
      </c>
      <c r="C10" s="8">
        <f t="shared" si="0"/>
        <v>75</v>
      </c>
      <c r="D10" s="9">
        <v>20</v>
      </c>
      <c r="E10" s="9">
        <v>55</v>
      </c>
      <c r="F10" s="22">
        <f t="shared" si="1"/>
        <v>73.333333333333329</v>
      </c>
    </row>
    <row r="11" spans="1:6" ht="35.15" customHeight="1" x14ac:dyDescent="0.4">
      <c r="A11" s="27"/>
      <c r="B11" s="7" t="s">
        <v>14</v>
      </c>
      <c r="C11" s="8">
        <f t="shared" si="0"/>
        <v>87</v>
      </c>
      <c r="D11" s="9">
        <v>16</v>
      </c>
      <c r="E11" s="9">
        <v>71</v>
      </c>
      <c r="F11" s="22">
        <f t="shared" si="1"/>
        <v>81.609195402298852</v>
      </c>
    </row>
    <row r="12" spans="1:6" ht="35.15" customHeight="1" x14ac:dyDescent="0.4">
      <c r="A12" s="27"/>
      <c r="B12" s="7" t="s">
        <v>15</v>
      </c>
      <c r="C12" s="8">
        <f t="shared" si="0"/>
        <v>84</v>
      </c>
      <c r="D12" s="9">
        <v>21</v>
      </c>
      <c r="E12" s="9">
        <v>63</v>
      </c>
      <c r="F12" s="22">
        <f t="shared" si="1"/>
        <v>75</v>
      </c>
    </row>
    <row r="13" spans="1:6" ht="35.15" customHeight="1" x14ac:dyDescent="0.4">
      <c r="A13" s="27"/>
      <c r="B13" s="7" t="s">
        <v>16</v>
      </c>
      <c r="C13" s="8">
        <f t="shared" si="0"/>
        <v>45</v>
      </c>
      <c r="D13" s="9">
        <v>15</v>
      </c>
      <c r="E13" s="9">
        <v>30</v>
      </c>
      <c r="F13" s="22">
        <f t="shared" si="1"/>
        <v>66.666666666666657</v>
      </c>
    </row>
    <row r="14" spans="1:6" ht="35.15" customHeight="1" x14ac:dyDescent="0.4">
      <c r="A14" s="28"/>
      <c r="B14" s="7" t="s">
        <v>17</v>
      </c>
      <c r="C14" s="10">
        <f t="shared" si="0"/>
        <v>11</v>
      </c>
      <c r="D14" s="11">
        <v>5</v>
      </c>
      <c r="E14" s="11">
        <v>6</v>
      </c>
      <c r="F14" s="23">
        <f t="shared" si="1"/>
        <v>54.54545454545454</v>
      </c>
    </row>
    <row r="15" spans="1:6" ht="35.15" customHeight="1" x14ac:dyDescent="0.4">
      <c r="A15" s="35" t="s">
        <v>18</v>
      </c>
      <c r="B15" s="4" t="s">
        <v>8</v>
      </c>
      <c r="C15" s="5">
        <f>C16+C17+C18+C19</f>
        <v>521</v>
      </c>
      <c r="D15" s="5">
        <f>D16+D17+D18+D19</f>
        <v>140</v>
      </c>
      <c r="E15" s="5">
        <f>E16+E17+E18+E19</f>
        <v>381</v>
      </c>
      <c r="F15" s="22">
        <f t="shared" si="1"/>
        <v>73.128598848368526</v>
      </c>
    </row>
    <row r="16" spans="1:6" ht="35.15" customHeight="1" x14ac:dyDescent="0.4">
      <c r="A16" s="36"/>
      <c r="B16" s="7" t="s">
        <v>19</v>
      </c>
      <c r="C16" s="8">
        <f>D16+E16</f>
        <v>112</v>
      </c>
      <c r="D16" s="9">
        <v>31</v>
      </c>
      <c r="E16" s="9">
        <v>81</v>
      </c>
      <c r="F16" s="22">
        <f t="shared" si="1"/>
        <v>72.321428571428569</v>
      </c>
    </row>
    <row r="17" spans="1:6" ht="35.15" customHeight="1" x14ac:dyDescent="0.4">
      <c r="A17" s="36"/>
      <c r="B17" s="7" t="s">
        <v>20</v>
      </c>
      <c r="C17" s="8">
        <f t="shared" ref="C17:C37" si="2">D17+E17</f>
        <v>369</v>
      </c>
      <c r="D17" s="9">
        <v>89</v>
      </c>
      <c r="E17" s="9">
        <v>280</v>
      </c>
      <c r="F17" s="22">
        <f t="shared" si="1"/>
        <v>75.88075880758808</v>
      </c>
    </row>
    <row r="18" spans="1:6" ht="35.15" customHeight="1" x14ac:dyDescent="0.4">
      <c r="A18" s="36"/>
      <c r="B18" s="7" t="s">
        <v>21</v>
      </c>
      <c r="C18" s="8">
        <f t="shared" si="2"/>
        <v>36</v>
      </c>
      <c r="D18" s="9">
        <v>20</v>
      </c>
      <c r="E18" s="9">
        <v>16</v>
      </c>
      <c r="F18" s="22">
        <f t="shared" si="1"/>
        <v>44.444444444444443</v>
      </c>
    </row>
    <row r="19" spans="1:6" ht="35.15" customHeight="1" x14ac:dyDescent="0.4">
      <c r="A19" s="37"/>
      <c r="B19" s="12" t="s">
        <v>22</v>
      </c>
      <c r="C19" s="10">
        <f t="shared" si="2"/>
        <v>4</v>
      </c>
      <c r="D19" s="13">
        <v>0</v>
      </c>
      <c r="E19" s="14">
        <v>4</v>
      </c>
      <c r="F19" s="23">
        <f t="shared" si="1"/>
        <v>100</v>
      </c>
    </row>
    <row r="20" spans="1:6" ht="35.15" customHeight="1" x14ac:dyDescent="0.4">
      <c r="A20" s="38" t="s">
        <v>23</v>
      </c>
      <c r="B20" s="4" t="s">
        <v>8</v>
      </c>
      <c r="C20" s="5">
        <f t="shared" si="2"/>
        <v>521</v>
      </c>
      <c r="D20" s="5">
        <f>D21+D22+D23</f>
        <v>140</v>
      </c>
      <c r="E20" s="5">
        <f>E21+E22+E23</f>
        <v>381</v>
      </c>
      <c r="F20" s="21">
        <f t="shared" si="1"/>
        <v>73.128598848368526</v>
      </c>
    </row>
    <row r="21" spans="1:6" ht="35.15" customHeight="1" x14ac:dyDescent="0.4">
      <c r="A21" s="39"/>
      <c r="B21" s="15" t="s">
        <v>24</v>
      </c>
      <c r="C21" s="8">
        <f t="shared" si="2"/>
        <v>416</v>
      </c>
      <c r="D21" s="16">
        <v>113</v>
      </c>
      <c r="E21" s="16">
        <v>303</v>
      </c>
      <c r="F21" s="22">
        <f t="shared" si="1"/>
        <v>72.836538461538453</v>
      </c>
    </row>
    <row r="22" spans="1:6" ht="35.15" customHeight="1" x14ac:dyDescent="0.4">
      <c r="A22" s="39"/>
      <c r="B22" s="15" t="s">
        <v>25</v>
      </c>
      <c r="C22" s="8">
        <f t="shared" si="2"/>
        <v>96</v>
      </c>
      <c r="D22" s="16">
        <v>25</v>
      </c>
      <c r="E22" s="16">
        <v>71</v>
      </c>
      <c r="F22" s="22">
        <f t="shared" si="1"/>
        <v>73.958333333333343</v>
      </c>
    </row>
    <row r="23" spans="1:6" ht="35.15" customHeight="1" x14ac:dyDescent="0.4">
      <c r="A23" s="40"/>
      <c r="B23" s="17" t="s">
        <v>26</v>
      </c>
      <c r="C23" s="10">
        <f t="shared" si="2"/>
        <v>9</v>
      </c>
      <c r="D23" s="14">
        <v>2</v>
      </c>
      <c r="E23" s="14">
        <v>7</v>
      </c>
      <c r="F23" s="23">
        <f t="shared" si="1"/>
        <v>77.777777777777786</v>
      </c>
    </row>
    <row r="24" spans="1:6" ht="35.15" customHeight="1" x14ac:dyDescent="0.4">
      <c r="A24" s="26" t="s">
        <v>27</v>
      </c>
      <c r="B24" s="4" t="s">
        <v>8</v>
      </c>
      <c r="C24" s="5">
        <f t="shared" si="2"/>
        <v>521</v>
      </c>
      <c r="D24" s="5">
        <f>SUM(D25:D27)</f>
        <v>140</v>
      </c>
      <c r="E24" s="5">
        <f>SUM(E25:E27)</f>
        <v>381</v>
      </c>
      <c r="F24" s="22">
        <f t="shared" si="1"/>
        <v>73.128598848368526</v>
      </c>
    </row>
    <row r="25" spans="1:6" ht="35.15" customHeight="1" x14ac:dyDescent="0.4">
      <c r="A25" s="27"/>
      <c r="B25" s="7" t="s">
        <v>28</v>
      </c>
      <c r="C25" s="8">
        <f t="shared" si="2"/>
        <v>4</v>
      </c>
      <c r="D25" s="9">
        <v>1</v>
      </c>
      <c r="E25" s="9">
        <v>3</v>
      </c>
      <c r="F25" s="22">
        <f t="shared" si="1"/>
        <v>75</v>
      </c>
    </row>
    <row r="26" spans="1:6" ht="35.15" customHeight="1" x14ac:dyDescent="0.4">
      <c r="A26" s="27"/>
      <c r="B26" s="7" t="s">
        <v>29</v>
      </c>
      <c r="C26" s="8">
        <f t="shared" si="2"/>
        <v>428</v>
      </c>
      <c r="D26" s="9">
        <v>118</v>
      </c>
      <c r="E26" s="9">
        <v>310</v>
      </c>
      <c r="F26" s="22">
        <f t="shared" si="1"/>
        <v>72.429906542056074</v>
      </c>
    </row>
    <row r="27" spans="1:6" ht="35.15" customHeight="1" x14ac:dyDescent="0.4">
      <c r="A27" s="28"/>
      <c r="B27" s="12" t="s">
        <v>30</v>
      </c>
      <c r="C27" s="10">
        <f t="shared" si="2"/>
        <v>89</v>
      </c>
      <c r="D27" s="11">
        <v>21</v>
      </c>
      <c r="E27" s="11">
        <v>68</v>
      </c>
      <c r="F27" s="23">
        <f t="shared" si="1"/>
        <v>76.404494382022463</v>
      </c>
    </row>
    <row r="28" spans="1:6" ht="35.15" customHeight="1" x14ac:dyDescent="0.4">
      <c r="A28" s="27" t="s">
        <v>31</v>
      </c>
      <c r="B28" s="18" t="s">
        <v>8</v>
      </c>
      <c r="C28" s="8">
        <f t="shared" si="2"/>
        <v>521</v>
      </c>
      <c r="D28" s="8">
        <f>SUM(D29:D34)</f>
        <v>140</v>
      </c>
      <c r="E28" s="8">
        <f>SUM(E29:E34)</f>
        <v>381</v>
      </c>
      <c r="F28" s="22">
        <f t="shared" si="1"/>
        <v>73.128598848368526</v>
      </c>
    </row>
    <row r="29" spans="1:6" ht="35.15" customHeight="1" x14ac:dyDescent="0.4">
      <c r="A29" s="27"/>
      <c r="B29" s="7" t="s">
        <v>32</v>
      </c>
      <c r="C29" s="8">
        <f t="shared" si="2"/>
        <v>172</v>
      </c>
      <c r="D29" s="9">
        <v>46</v>
      </c>
      <c r="E29" s="9">
        <v>126</v>
      </c>
      <c r="F29" s="22">
        <f t="shared" si="1"/>
        <v>73.255813953488371</v>
      </c>
    </row>
    <row r="30" spans="1:6" ht="35.15" customHeight="1" x14ac:dyDescent="0.4">
      <c r="A30" s="27"/>
      <c r="B30" s="7" t="s">
        <v>33</v>
      </c>
      <c r="C30" s="8">
        <f t="shared" si="2"/>
        <v>66</v>
      </c>
      <c r="D30" s="9">
        <v>24</v>
      </c>
      <c r="E30" s="9">
        <v>42</v>
      </c>
      <c r="F30" s="22">
        <f t="shared" si="1"/>
        <v>63.636363636363633</v>
      </c>
    </row>
    <row r="31" spans="1:6" ht="35.15" customHeight="1" x14ac:dyDescent="0.4">
      <c r="A31" s="27"/>
      <c r="B31" s="7" t="s">
        <v>34</v>
      </c>
      <c r="C31" s="8">
        <f t="shared" si="2"/>
        <v>34</v>
      </c>
      <c r="D31" s="9">
        <v>9</v>
      </c>
      <c r="E31" s="9">
        <v>25</v>
      </c>
      <c r="F31" s="22">
        <f t="shared" si="1"/>
        <v>73.529411764705884</v>
      </c>
    </row>
    <row r="32" spans="1:6" ht="35.15" customHeight="1" x14ac:dyDescent="0.4">
      <c r="A32" s="27"/>
      <c r="B32" s="7" t="s">
        <v>35</v>
      </c>
      <c r="C32" s="8">
        <f t="shared" si="2"/>
        <v>37</v>
      </c>
      <c r="D32" s="9">
        <v>13</v>
      </c>
      <c r="E32" s="9">
        <v>24</v>
      </c>
      <c r="F32" s="22">
        <f t="shared" si="1"/>
        <v>64.86486486486487</v>
      </c>
    </row>
    <row r="33" spans="1:6" ht="35.15" customHeight="1" x14ac:dyDescent="0.4">
      <c r="A33" s="27"/>
      <c r="B33" s="7" t="s">
        <v>36</v>
      </c>
      <c r="C33" s="8">
        <f t="shared" si="2"/>
        <v>76</v>
      </c>
      <c r="D33" s="9">
        <v>20</v>
      </c>
      <c r="E33" s="9">
        <v>56</v>
      </c>
      <c r="F33" s="22">
        <f t="shared" si="1"/>
        <v>73.68421052631578</v>
      </c>
    </row>
    <row r="34" spans="1:6" ht="35.15" customHeight="1" x14ac:dyDescent="0.4">
      <c r="A34" s="27"/>
      <c r="B34" s="12" t="s">
        <v>37</v>
      </c>
      <c r="C34" s="8">
        <f t="shared" si="2"/>
        <v>136</v>
      </c>
      <c r="D34" s="9">
        <v>28</v>
      </c>
      <c r="E34" s="9">
        <v>108</v>
      </c>
      <c r="F34" s="23">
        <f t="shared" si="1"/>
        <v>79.411764705882348</v>
      </c>
    </row>
    <row r="35" spans="1:6" ht="35.15" customHeight="1" x14ac:dyDescent="0.4">
      <c r="A35" s="29" t="s">
        <v>38</v>
      </c>
      <c r="B35" s="4" t="s">
        <v>3</v>
      </c>
      <c r="C35" s="5">
        <f t="shared" si="2"/>
        <v>521</v>
      </c>
      <c r="D35" s="5">
        <f>SUM(D36:D37)</f>
        <v>140</v>
      </c>
      <c r="E35" s="5">
        <f>SUM(E36:E37)</f>
        <v>381</v>
      </c>
      <c r="F35" s="22">
        <f t="shared" si="1"/>
        <v>73.128598848368526</v>
      </c>
    </row>
    <row r="36" spans="1:6" ht="35.15" customHeight="1" x14ac:dyDescent="0.4">
      <c r="A36" s="27"/>
      <c r="B36" s="7" t="s">
        <v>39</v>
      </c>
      <c r="C36" s="8">
        <f t="shared" si="2"/>
        <v>311</v>
      </c>
      <c r="D36" s="19">
        <v>85</v>
      </c>
      <c r="E36" s="19">
        <v>226</v>
      </c>
      <c r="F36" s="22">
        <f t="shared" si="1"/>
        <v>72.668810289389057</v>
      </c>
    </row>
    <row r="37" spans="1:6" ht="35.15" customHeight="1" x14ac:dyDescent="0.4">
      <c r="A37" s="28"/>
      <c r="B37" s="12" t="s">
        <v>40</v>
      </c>
      <c r="C37" s="10">
        <f t="shared" si="2"/>
        <v>210</v>
      </c>
      <c r="D37" s="20">
        <v>55</v>
      </c>
      <c r="E37" s="20">
        <v>155</v>
      </c>
      <c r="F37" s="23">
        <f t="shared" si="1"/>
        <v>73.80952380952381</v>
      </c>
    </row>
    <row r="38" spans="1:6" ht="24" customHeight="1" x14ac:dyDescent="0.4">
      <c r="A38" s="1" t="s">
        <v>41</v>
      </c>
    </row>
  </sheetData>
  <mergeCells count="9">
    <mergeCell ref="A24:A27"/>
    <mergeCell ref="A28:A34"/>
    <mergeCell ref="A35:A37"/>
    <mergeCell ref="A1:F1"/>
    <mergeCell ref="A3:B4"/>
    <mergeCell ref="C3:F3"/>
    <mergeCell ref="A5:A14"/>
    <mergeCell ref="A15:A19"/>
    <mergeCell ref="A20:A23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horizontalDpi="4294967295" verticalDpi="4294967295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zoomScaleSheetLayoutView="100" workbookViewId="0">
      <selection activeCell="I4" sqref="I4"/>
    </sheetView>
  </sheetViews>
  <sheetFormatPr defaultColWidth="9" defaultRowHeight="17" x14ac:dyDescent="0.4"/>
  <cols>
    <col min="1" max="1" width="9" style="1"/>
    <col min="2" max="2" width="34.90625" style="1" customWidth="1"/>
    <col min="3" max="3" width="12.7265625" style="1" customWidth="1"/>
    <col min="4" max="5" width="11.6328125" style="1" customWidth="1"/>
    <col min="6" max="6" width="12.08984375" style="1" bestFit="1" customWidth="1"/>
    <col min="7" max="16384" width="9" style="1"/>
  </cols>
  <sheetData>
    <row r="1" spans="1:6" ht="39" customHeight="1" x14ac:dyDescent="0.4">
      <c r="A1" s="30" t="s">
        <v>158</v>
      </c>
      <c r="B1" s="30"/>
      <c r="C1" s="30"/>
      <c r="D1" s="30"/>
      <c r="E1" s="30"/>
      <c r="F1" s="30"/>
    </row>
    <row r="2" spans="1:6" ht="21.5" x14ac:dyDescent="0.4">
      <c r="A2" s="24"/>
      <c r="B2" s="24"/>
      <c r="C2" s="24"/>
      <c r="D2" s="24"/>
      <c r="E2" s="24"/>
      <c r="F2" s="25" t="s">
        <v>157</v>
      </c>
    </row>
    <row r="3" spans="1:6" ht="23.25" customHeight="1" x14ac:dyDescent="0.4">
      <c r="A3" s="31" t="s">
        <v>156</v>
      </c>
      <c r="B3" s="32"/>
      <c r="C3" s="33" t="s">
        <v>155</v>
      </c>
      <c r="D3" s="33"/>
      <c r="E3" s="33"/>
      <c r="F3" s="34"/>
    </row>
    <row r="4" spans="1:6" ht="56.25" customHeight="1" x14ac:dyDescent="0.4">
      <c r="A4" s="31"/>
      <c r="B4" s="32"/>
      <c r="C4" s="2" t="s">
        <v>123</v>
      </c>
      <c r="D4" s="2" t="s">
        <v>4</v>
      </c>
      <c r="E4" s="2" t="s">
        <v>5</v>
      </c>
      <c r="F4" s="3" t="s">
        <v>154</v>
      </c>
    </row>
    <row r="5" spans="1:6" ht="35.15" customHeight="1" x14ac:dyDescent="0.4">
      <c r="A5" s="26" t="s">
        <v>153</v>
      </c>
      <c r="B5" s="4" t="s">
        <v>8</v>
      </c>
      <c r="C5" s="5">
        <f>D5+E5</f>
        <v>514</v>
      </c>
      <c r="D5" s="6">
        <f>SUM(D6:D14)</f>
        <v>135</v>
      </c>
      <c r="E5" s="6">
        <f>SUM(E6:E14)</f>
        <v>379</v>
      </c>
      <c r="F5" s="21">
        <f>E5/C5*100</f>
        <v>73.735408560311285</v>
      </c>
    </row>
    <row r="6" spans="1:6" ht="35.15" customHeight="1" x14ac:dyDescent="0.4">
      <c r="A6" s="27"/>
      <c r="B6" s="7" t="s">
        <v>152</v>
      </c>
      <c r="C6" s="8">
        <f>D6+E6</f>
        <v>5</v>
      </c>
      <c r="D6" s="9">
        <v>1</v>
      </c>
      <c r="E6" s="9">
        <v>4</v>
      </c>
      <c r="F6" s="22">
        <f>E6/C6*100</f>
        <v>80</v>
      </c>
    </row>
    <row r="7" spans="1:6" ht="35.15" customHeight="1" x14ac:dyDescent="0.4">
      <c r="A7" s="27"/>
      <c r="B7" s="7" t="s">
        <v>151</v>
      </c>
      <c r="C7" s="8">
        <f>D7+E7</f>
        <v>49</v>
      </c>
      <c r="D7" s="9">
        <v>19</v>
      </c>
      <c r="E7" s="9">
        <v>30</v>
      </c>
      <c r="F7" s="22">
        <f>E7/C7*100</f>
        <v>61.224489795918366</v>
      </c>
    </row>
    <row r="8" spans="1:6" ht="35.15" customHeight="1" x14ac:dyDescent="0.4">
      <c r="A8" s="27"/>
      <c r="B8" s="7" t="s">
        <v>150</v>
      </c>
      <c r="C8" s="8">
        <f>D8+E8</f>
        <v>76</v>
      </c>
      <c r="D8" s="9">
        <v>15</v>
      </c>
      <c r="E8" s="9">
        <v>61</v>
      </c>
      <c r="F8" s="22">
        <f>E8/C8*100</f>
        <v>80.26315789473685</v>
      </c>
    </row>
    <row r="9" spans="1:6" ht="35.15" customHeight="1" x14ac:dyDescent="0.4">
      <c r="A9" s="27"/>
      <c r="B9" s="7" t="s">
        <v>149</v>
      </c>
      <c r="C9" s="8">
        <f>D9+E9</f>
        <v>99</v>
      </c>
      <c r="D9" s="9">
        <v>29</v>
      </c>
      <c r="E9" s="9">
        <v>70</v>
      </c>
      <c r="F9" s="22">
        <f>E9/C9*100</f>
        <v>70.707070707070713</v>
      </c>
    </row>
    <row r="10" spans="1:6" ht="35.15" customHeight="1" x14ac:dyDescent="0.4">
      <c r="A10" s="27"/>
      <c r="B10" s="7" t="s">
        <v>148</v>
      </c>
      <c r="C10" s="8">
        <f>D10+E10</f>
        <v>67</v>
      </c>
      <c r="D10" s="9">
        <v>14</v>
      </c>
      <c r="E10" s="9">
        <v>53</v>
      </c>
      <c r="F10" s="22">
        <f>E10/C10*100</f>
        <v>79.104477611940297</v>
      </c>
    </row>
    <row r="11" spans="1:6" ht="35.15" customHeight="1" x14ac:dyDescent="0.4">
      <c r="A11" s="27"/>
      <c r="B11" s="7" t="s">
        <v>147</v>
      </c>
      <c r="C11" s="8">
        <f>D11+E11</f>
        <v>88</v>
      </c>
      <c r="D11" s="9">
        <v>18</v>
      </c>
      <c r="E11" s="9">
        <v>70</v>
      </c>
      <c r="F11" s="22">
        <f>E11/C11*100</f>
        <v>79.545454545454547</v>
      </c>
    </row>
    <row r="12" spans="1:6" ht="35.15" customHeight="1" x14ac:dyDescent="0.4">
      <c r="A12" s="27"/>
      <c r="B12" s="7" t="s">
        <v>146</v>
      </c>
      <c r="C12" s="8">
        <f>D12+E12</f>
        <v>86</v>
      </c>
      <c r="D12" s="9">
        <v>22</v>
      </c>
      <c r="E12" s="9">
        <v>64</v>
      </c>
      <c r="F12" s="22">
        <f>E12/C12*100</f>
        <v>74.418604651162795</v>
      </c>
    </row>
    <row r="13" spans="1:6" ht="35.15" customHeight="1" x14ac:dyDescent="0.4">
      <c r="A13" s="27"/>
      <c r="B13" s="7" t="s">
        <v>145</v>
      </c>
      <c r="C13" s="8">
        <f>D13+E13</f>
        <v>38</v>
      </c>
      <c r="D13" s="9">
        <v>15</v>
      </c>
      <c r="E13" s="9">
        <v>23</v>
      </c>
      <c r="F13" s="22">
        <f>E13/C13*100</f>
        <v>60.526315789473685</v>
      </c>
    </row>
    <row r="14" spans="1:6" ht="35.15" customHeight="1" x14ac:dyDescent="0.4">
      <c r="A14" s="28"/>
      <c r="B14" s="7" t="s">
        <v>144</v>
      </c>
      <c r="C14" s="10">
        <f>D14+E14</f>
        <v>6</v>
      </c>
      <c r="D14" s="11">
        <v>2</v>
      </c>
      <c r="E14" s="11">
        <v>4</v>
      </c>
      <c r="F14" s="23">
        <f>E14/C14*100</f>
        <v>66.666666666666657</v>
      </c>
    </row>
    <row r="15" spans="1:6" ht="35.15" customHeight="1" x14ac:dyDescent="0.4">
      <c r="A15" s="35" t="s">
        <v>143</v>
      </c>
      <c r="B15" s="4" t="s">
        <v>8</v>
      </c>
      <c r="C15" s="5">
        <f>C16+C17+C18+C19</f>
        <v>514</v>
      </c>
      <c r="D15" s="5">
        <f>D16+D17+D18+D19</f>
        <v>135</v>
      </c>
      <c r="E15" s="5">
        <f>E16+E17+E18+E19</f>
        <v>379</v>
      </c>
      <c r="F15" s="22">
        <f>E15/C15*100</f>
        <v>73.735408560311285</v>
      </c>
    </row>
    <row r="16" spans="1:6" ht="35.15" customHeight="1" x14ac:dyDescent="0.4">
      <c r="A16" s="36"/>
      <c r="B16" s="7" t="s">
        <v>142</v>
      </c>
      <c r="C16" s="8">
        <f>D16+E16</f>
        <v>106</v>
      </c>
      <c r="D16" s="9">
        <v>29</v>
      </c>
      <c r="E16" s="9">
        <v>77</v>
      </c>
      <c r="F16" s="22">
        <f>E16/C16*100</f>
        <v>72.641509433962256</v>
      </c>
    </row>
    <row r="17" spans="1:6" ht="35.15" customHeight="1" x14ac:dyDescent="0.4">
      <c r="A17" s="36"/>
      <c r="B17" s="7" t="s">
        <v>141</v>
      </c>
      <c r="C17" s="8">
        <f>D17+E17</f>
        <v>366</v>
      </c>
      <c r="D17" s="9">
        <v>85</v>
      </c>
      <c r="E17" s="9">
        <v>281</v>
      </c>
      <c r="F17" s="22">
        <f>E17/C17*100</f>
        <v>76.775956284152997</v>
      </c>
    </row>
    <row r="18" spans="1:6" ht="35.15" customHeight="1" x14ac:dyDescent="0.4">
      <c r="A18" s="36"/>
      <c r="B18" s="7" t="s">
        <v>140</v>
      </c>
      <c r="C18" s="8">
        <f>D18+E18</f>
        <v>39</v>
      </c>
      <c r="D18" s="9">
        <v>21</v>
      </c>
      <c r="E18" s="9">
        <v>18</v>
      </c>
      <c r="F18" s="22">
        <f>E18/C18*100</f>
        <v>46.153846153846153</v>
      </c>
    </row>
    <row r="19" spans="1:6" ht="35.15" customHeight="1" x14ac:dyDescent="0.4">
      <c r="A19" s="37"/>
      <c r="B19" s="12" t="s">
        <v>139</v>
      </c>
      <c r="C19" s="10">
        <f>D19+E19</f>
        <v>3</v>
      </c>
      <c r="D19" s="13">
        <v>0</v>
      </c>
      <c r="E19" s="14">
        <v>3</v>
      </c>
      <c r="F19" s="23">
        <f>E19/C19*100</f>
        <v>100</v>
      </c>
    </row>
    <row r="20" spans="1:6" ht="35.15" customHeight="1" x14ac:dyDescent="0.4">
      <c r="A20" s="38" t="s">
        <v>138</v>
      </c>
      <c r="B20" s="4" t="s">
        <v>8</v>
      </c>
      <c r="C20" s="5">
        <f>D20+E20</f>
        <v>514</v>
      </c>
      <c r="D20" s="5">
        <f>D21+D22+D23</f>
        <v>135</v>
      </c>
      <c r="E20" s="5">
        <f>E21+E22+E23</f>
        <v>379</v>
      </c>
      <c r="F20" s="21">
        <f>E20/C20*100</f>
        <v>73.735408560311285</v>
      </c>
    </row>
    <row r="21" spans="1:6" ht="35.15" customHeight="1" x14ac:dyDescent="0.4">
      <c r="A21" s="39"/>
      <c r="B21" s="15" t="s">
        <v>137</v>
      </c>
      <c r="C21" s="8">
        <f>D21+E21</f>
        <v>423</v>
      </c>
      <c r="D21" s="16">
        <v>115</v>
      </c>
      <c r="E21" s="16">
        <v>308</v>
      </c>
      <c r="F21" s="22">
        <f>E21/C21*100</f>
        <v>72.813238770685587</v>
      </c>
    </row>
    <row r="22" spans="1:6" ht="35.15" customHeight="1" x14ac:dyDescent="0.4">
      <c r="A22" s="39"/>
      <c r="B22" s="15" t="s">
        <v>136</v>
      </c>
      <c r="C22" s="8">
        <f>D22+E22</f>
        <v>82</v>
      </c>
      <c r="D22" s="16">
        <v>18</v>
      </c>
      <c r="E22" s="16">
        <v>64</v>
      </c>
      <c r="F22" s="22">
        <f>E22/C22*100</f>
        <v>78.048780487804876</v>
      </c>
    </row>
    <row r="23" spans="1:6" ht="35.15" customHeight="1" x14ac:dyDescent="0.4">
      <c r="A23" s="40"/>
      <c r="B23" s="17" t="s">
        <v>135</v>
      </c>
      <c r="C23" s="10">
        <f>D23+E23</f>
        <v>9</v>
      </c>
      <c r="D23" s="14">
        <v>2</v>
      </c>
      <c r="E23" s="14">
        <v>7</v>
      </c>
      <c r="F23" s="23">
        <f>E23/C23*100</f>
        <v>77.777777777777786</v>
      </c>
    </row>
    <row r="24" spans="1:6" ht="35.15" customHeight="1" x14ac:dyDescent="0.4">
      <c r="A24" s="26" t="s">
        <v>134</v>
      </c>
      <c r="B24" s="4" t="s">
        <v>8</v>
      </c>
      <c r="C24" s="5">
        <f>D24+E24</f>
        <v>514</v>
      </c>
      <c r="D24" s="5">
        <f>SUM(D25:D27)</f>
        <v>135</v>
      </c>
      <c r="E24" s="5">
        <f>SUM(E25:E27)</f>
        <v>379</v>
      </c>
      <c r="F24" s="22">
        <f>E24/C24*100</f>
        <v>73.735408560311285</v>
      </c>
    </row>
    <row r="25" spans="1:6" ht="35.15" customHeight="1" x14ac:dyDescent="0.4">
      <c r="A25" s="27"/>
      <c r="B25" s="7" t="s">
        <v>133</v>
      </c>
      <c r="C25" s="8">
        <f>D25+E25</f>
        <v>4</v>
      </c>
      <c r="D25" s="9">
        <v>2</v>
      </c>
      <c r="E25" s="9">
        <v>2</v>
      </c>
      <c r="F25" s="22">
        <f>E25/C25*100</f>
        <v>50</v>
      </c>
    </row>
    <row r="26" spans="1:6" ht="35.15" customHeight="1" x14ac:dyDescent="0.4">
      <c r="A26" s="27"/>
      <c r="B26" s="7" t="s">
        <v>132</v>
      </c>
      <c r="C26" s="8">
        <f>D26+E26</f>
        <v>414</v>
      </c>
      <c r="D26" s="9">
        <v>110</v>
      </c>
      <c r="E26" s="9">
        <v>304</v>
      </c>
      <c r="F26" s="22">
        <f>E26/C26*100</f>
        <v>73.429951690821255</v>
      </c>
    </row>
    <row r="27" spans="1:6" ht="35.15" customHeight="1" x14ac:dyDescent="0.4">
      <c r="A27" s="28"/>
      <c r="B27" s="12" t="s">
        <v>131</v>
      </c>
      <c r="C27" s="10">
        <f>D27+E27</f>
        <v>96</v>
      </c>
      <c r="D27" s="11">
        <v>23</v>
      </c>
      <c r="E27" s="11">
        <v>73</v>
      </c>
      <c r="F27" s="23">
        <f>E27/C27*100</f>
        <v>76.041666666666657</v>
      </c>
    </row>
    <row r="28" spans="1:6" ht="35.15" customHeight="1" x14ac:dyDescent="0.4">
      <c r="A28" s="27" t="s">
        <v>130</v>
      </c>
      <c r="B28" s="18" t="s">
        <v>8</v>
      </c>
      <c r="C28" s="8">
        <f>D28+E28</f>
        <v>514</v>
      </c>
      <c r="D28" s="8">
        <f>SUM(D29:D34)</f>
        <v>135</v>
      </c>
      <c r="E28" s="8">
        <f>SUM(E29:E34)</f>
        <v>379</v>
      </c>
      <c r="F28" s="22">
        <f>E28/C28*100</f>
        <v>73.735408560311285</v>
      </c>
    </row>
    <row r="29" spans="1:6" ht="35.15" customHeight="1" x14ac:dyDescent="0.4">
      <c r="A29" s="27"/>
      <c r="B29" s="7" t="s">
        <v>32</v>
      </c>
      <c r="C29" s="8">
        <f>D29+E29</f>
        <v>169</v>
      </c>
      <c r="D29" s="9">
        <v>42</v>
      </c>
      <c r="E29" s="9">
        <v>127</v>
      </c>
      <c r="F29" s="22">
        <f>E29/C29*100</f>
        <v>75.147928994082832</v>
      </c>
    </row>
    <row r="30" spans="1:6" ht="35.15" customHeight="1" x14ac:dyDescent="0.4">
      <c r="A30" s="27"/>
      <c r="B30" s="7" t="s">
        <v>129</v>
      </c>
      <c r="C30" s="8">
        <f>D30+E30</f>
        <v>64</v>
      </c>
      <c r="D30" s="9">
        <v>27</v>
      </c>
      <c r="E30" s="9">
        <v>37</v>
      </c>
      <c r="F30" s="22">
        <f>E30/C30*100</f>
        <v>57.8125</v>
      </c>
    </row>
    <row r="31" spans="1:6" ht="35.15" customHeight="1" x14ac:dyDescent="0.4">
      <c r="A31" s="27"/>
      <c r="B31" s="7" t="s">
        <v>128</v>
      </c>
      <c r="C31" s="8">
        <f>D31+E31</f>
        <v>34</v>
      </c>
      <c r="D31" s="9">
        <v>9</v>
      </c>
      <c r="E31" s="9">
        <v>25</v>
      </c>
      <c r="F31" s="22">
        <f>E31/C31*100</f>
        <v>73.529411764705884</v>
      </c>
    </row>
    <row r="32" spans="1:6" ht="35.15" customHeight="1" x14ac:dyDescent="0.4">
      <c r="A32" s="27"/>
      <c r="B32" s="7" t="s">
        <v>127</v>
      </c>
      <c r="C32" s="8">
        <f>D32+E32</f>
        <v>37</v>
      </c>
      <c r="D32" s="9">
        <v>12</v>
      </c>
      <c r="E32" s="9">
        <v>25</v>
      </c>
      <c r="F32" s="22">
        <f>E32/C32*100</f>
        <v>67.567567567567565</v>
      </c>
    </row>
    <row r="33" spans="1:6" ht="35.15" customHeight="1" x14ac:dyDescent="0.4">
      <c r="A33" s="27"/>
      <c r="B33" s="7" t="s">
        <v>126</v>
      </c>
      <c r="C33" s="8">
        <f>D33+E33</f>
        <v>81</v>
      </c>
      <c r="D33" s="9">
        <v>23</v>
      </c>
      <c r="E33" s="9">
        <v>58</v>
      </c>
      <c r="F33" s="22">
        <f>E33/C33*100</f>
        <v>71.604938271604937</v>
      </c>
    </row>
    <row r="34" spans="1:6" ht="35.15" customHeight="1" x14ac:dyDescent="0.4">
      <c r="A34" s="27"/>
      <c r="B34" s="12" t="s">
        <v>125</v>
      </c>
      <c r="C34" s="8">
        <f>D34+E34</f>
        <v>129</v>
      </c>
      <c r="D34" s="9">
        <v>22</v>
      </c>
      <c r="E34" s="9">
        <v>107</v>
      </c>
      <c r="F34" s="23">
        <f>E34/C34*100</f>
        <v>82.945736434108525</v>
      </c>
    </row>
    <row r="35" spans="1:6" ht="35.15" customHeight="1" x14ac:dyDescent="0.4">
      <c r="A35" s="29" t="s">
        <v>124</v>
      </c>
      <c r="B35" s="4" t="s">
        <v>123</v>
      </c>
      <c r="C35" s="5">
        <f>D35+E35</f>
        <v>514</v>
      </c>
      <c r="D35" s="5">
        <f>SUM(D36:D37)</f>
        <v>135</v>
      </c>
      <c r="E35" s="5">
        <f>SUM(E36:E37)</f>
        <v>379</v>
      </c>
      <c r="F35" s="22">
        <f>E35/C35*100</f>
        <v>73.735408560311285</v>
      </c>
    </row>
    <row r="36" spans="1:6" ht="35.15" customHeight="1" x14ac:dyDescent="0.4">
      <c r="A36" s="27"/>
      <c r="B36" s="7" t="s">
        <v>122</v>
      </c>
      <c r="C36" s="8">
        <f>D36+E36</f>
        <v>304</v>
      </c>
      <c r="D36" s="19">
        <v>82</v>
      </c>
      <c r="E36" s="19">
        <v>222</v>
      </c>
      <c r="F36" s="22">
        <f>E36/C36*100</f>
        <v>73.026315789473685</v>
      </c>
    </row>
    <row r="37" spans="1:6" ht="35.15" customHeight="1" x14ac:dyDescent="0.4">
      <c r="A37" s="28"/>
      <c r="B37" s="12" t="s">
        <v>121</v>
      </c>
      <c r="C37" s="10">
        <f>D37+E37</f>
        <v>210</v>
      </c>
      <c r="D37" s="20">
        <v>53</v>
      </c>
      <c r="E37" s="20">
        <v>157</v>
      </c>
      <c r="F37" s="23">
        <f>E37/C37*100</f>
        <v>74.761904761904759</v>
      </c>
    </row>
    <row r="38" spans="1:6" ht="24" customHeight="1" x14ac:dyDescent="0.4">
      <c r="A38" s="1" t="s">
        <v>120</v>
      </c>
    </row>
  </sheetData>
  <mergeCells count="9">
    <mergeCell ref="A24:A27"/>
    <mergeCell ref="A28:A34"/>
    <mergeCell ref="A35:A37"/>
    <mergeCell ref="A1:F1"/>
    <mergeCell ref="A3:B4"/>
    <mergeCell ref="C3:F3"/>
    <mergeCell ref="A5:A14"/>
    <mergeCell ref="A15:A19"/>
    <mergeCell ref="A20:A23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horizontalDpi="4294967295" verticalDpi="4294967295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zoomScaleSheetLayoutView="100" workbookViewId="0">
      <selection activeCell="J9" sqref="J9"/>
    </sheetView>
  </sheetViews>
  <sheetFormatPr defaultColWidth="9" defaultRowHeight="17" x14ac:dyDescent="0.4"/>
  <cols>
    <col min="1" max="1" width="9" style="1"/>
    <col min="2" max="2" width="32.453125" style="1" customWidth="1"/>
    <col min="3" max="5" width="11" style="1" customWidth="1"/>
    <col min="6" max="6" width="12.08984375" style="1" bestFit="1" customWidth="1"/>
    <col min="7" max="7" width="17.36328125" style="1" customWidth="1"/>
    <col min="8" max="16384" width="9" style="1"/>
  </cols>
  <sheetData>
    <row r="1" spans="1:6" ht="39" customHeight="1" x14ac:dyDescent="0.4">
      <c r="A1" s="30" t="s">
        <v>119</v>
      </c>
      <c r="B1" s="30"/>
      <c r="C1" s="30"/>
      <c r="D1" s="30"/>
      <c r="E1" s="30"/>
      <c r="F1" s="30"/>
    </row>
    <row r="2" spans="1:6" ht="21.5" x14ac:dyDescent="0.4">
      <c r="A2" s="24"/>
      <c r="B2" s="24"/>
      <c r="C2" s="24"/>
      <c r="D2" s="24"/>
      <c r="E2" s="24"/>
      <c r="F2" s="25" t="s">
        <v>118</v>
      </c>
    </row>
    <row r="3" spans="1:6" ht="23.25" customHeight="1" x14ac:dyDescent="0.4">
      <c r="A3" s="31" t="s">
        <v>117</v>
      </c>
      <c r="B3" s="32"/>
      <c r="C3" s="33" t="s">
        <v>116</v>
      </c>
      <c r="D3" s="33"/>
      <c r="E3" s="33"/>
      <c r="F3" s="34"/>
    </row>
    <row r="4" spans="1:6" ht="56.25" customHeight="1" x14ac:dyDescent="0.4">
      <c r="A4" s="31"/>
      <c r="B4" s="32"/>
      <c r="C4" s="2" t="s">
        <v>46</v>
      </c>
      <c r="D4" s="2" t="s">
        <v>4</v>
      </c>
      <c r="E4" s="2" t="s">
        <v>5</v>
      </c>
      <c r="F4" s="3" t="s">
        <v>115</v>
      </c>
    </row>
    <row r="5" spans="1:6" ht="35.15" customHeight="1" x14ac:dyDescent="0.4">
      <c r="A5" s="26" t="s">
        <v>114</v>
      </c>
      <c r="B5" s="4" t="s">
        <v>8</v>
      </c>
      <c r="C5" s="5">
        <f>D5+E5</f>
        <v>513</v>
      </c>
      <c r="D5" s="6">
        <f>SUM(D6:D14)</f>
        <v>127</v>
      </c>
      <c r="E5" s="6">
        <f>SUM(E6:E14)</f>
        <v>386</v>
      </c>
      <c r="F5" s="21">
        <f>E5/C5*100</f>
        <v>75.243664717348921</v>
      </c>
    </row>
    <row r="6" spans="1:6" ht="35.15" customHeight="1" x14ac:dyDescent="0.4">
      <c r="A6" s="27"/>
      <c r="B6" s="7" t="s">
        <v>113</v>
      </c>
      <c r="C6" s="8">
        <f>D6+E6</f>
        <v>6</v>
      </c>
      <c r="D6" s="9">
        <v>1</v>
      </c>
      <c r="E6" s="9">
        <v>5</v>
      </c>
      <c r="F6" s="22">
        <f>E6/C6*100</f>
        <v>83.333333333333343</v>
      </c>
    </row>
    <row r="7" spans="1:6" ht="35.15" customHeight="1" x14ac:dyDescent="0.4">
      <c r="A7" s="27"/>
      <c r="B7" s="7" t="s">
        <v>112</v>
      </c>
      <c r="C7" s="8">
        <f>D7+E7</f>
        <v>50</v>
      </c>
      <c r="D7" s="9">
        <v>14</v>
      </c>
      <c r="E7" s="9">
        <v>36</v>
      </c>
      <c r="F7" s="22">
        <f>E7/C7*100</f>
        <v>72</v>
      </c>
    </row>
    <row r="8" spans="1:6" ht="35.15" customHeight="1" x14ac:dyDescent="0.4">
      <c r="A8" s="27"/>
      <c r="B8" s="7" t="s">
        <v>111</v>
      </c>
      <c r="C8" s="8">
        <f>D8+E8</f>
        <v>83</v>
      </c>
      <c r="D8" s="9">
        <v>17</v>
      </c>
      <c r="E8" s="9">
        <v>66</v>
      </c>
      <c r="F8" s="22">
        <f>E8/C8*100</f>
        <v>79.518072289156621</v>
      </c>
    </row>
    <row r="9" spans="1:6" ht="35.15" customHeight="1" x14ac:dyDescent="0.4">
      <c r="A9" s="27"/>
      <c r="B9" s="7" t="s">
        <v>110</v>
      </c>
      <c r="C9" s="8">
        <f>D9+E9</f>
        <v>88</v>
      </c>
      <c r="D9" s="9">
        <v>24</v>
      </c>
      <c r="E9" s="9">
        <v>64</v>
      </c>
      <c r="F9" s="22">
        <f>E9/C9*100</f>
        <v>72.727272727272734</v>
      </c>
    </row>
    <row r="10" spans="1:6" ht="35.15" customHeight="1" x14ac:dyDescent="0.4">
      <c r="A10" s="27"/>
      <c r="B10" s="7" t="s">
        <v>109</v>
      </c>
      <c r="C10" s="8">
        <f>D10+E10</f>
        <v>72</v>
      </c>
      <c r="D10" s="9">
        <v>15</v>
      </c>
      <c r="E10" s="9">
        <v>57</v>
      </c>
      <c r="F10" s="22">
        <f>E10/C10*100</f>
        <v>79.166666666666657</v>
      </c>
    </row>
    <row r="11" spans="1:6" ht="35.15" customHeight="1" x14ac:dyDescent="0.4">
      <c r="A11" s="27"/>
      <c r="B11" s="7" t="s">
        <v>108</v>
      </c>
      <c r="C11" s="8">
        <f>D11+E11</f>
        <v>92</v>
      </c>
      <c r="D11" s="9">
        <v>22</v>
      </c>
      <c r="E11" s="9">
        <v>70</v>
      </c>
      <c r="F11" s="22">
        <f>E11/C11*100</f>
        <v>76.08695652173914</v>
      </c>
    </row>
    <row r="12" spans="1:6" ht="35.15" customHeight="1" x14ac:dyDescent="0.4">
      <c r="A12" s="27"/>
      <c r="B12" s="7" t="s">
        <v>107</v>
      </c>
      <c r="C12" s="8">
        <f>D12+E12</f>
        <v>80</v>
      </c>
      <c r="D12" s="9">
        <v>17</v>
      </c>
      <c r="E12" s="9">
        <v>63</v>
      </c>
      <c r="F12" s="22">
        <f>E12/C12*100</f>
        <v>78.75</v>
      </c>
    </row>
    <row r="13" spans="1:6" ht="35.15" customHeight="1" x14ac:dyDescent="0.4">
      <c r="A13" s="27"/>
      <c r="B13" s="7" t="s">
        <v>106</v>
      </c>
      <c r="C13" s="8">
        <f>D13+E13</f>
        <v>34</v>
      </c>
      <c r="D13" s="9">
        <v>14</v>
      </c>
      <c r="E13" s="9">
        <v>20</v>
      </c>
      <c r="F13" s="22">
        <f>E13/C13*100</f>
        <v>58.82352941176471</v>
      </c>
    </row>
    <row r="14" spans="1:6" ht="35.15" customHeight="1" x14ac:dyDescent="0.4">
      <c r="A14" s="28"/>
      <c r="B14" s="7" t="s">
        <v>105</v>
      </c>
      <c r="C14" s="10">
        <f>D14+E14</f>
        <v>8</v>
      </c>
      <c r="D14" s="11">
        <v>3</v>
      </c>
      <c r="E14" s="11">
        <v>5</v>
      </c>
      <c r="F14" s="23">
        <f>E14/C14*100</f>
        <v>62.5</v>
      </c>
    </row>
    <row r="15" spans="1:6" ht="35.15" customHeight="1" x14ac:dyDescent="0.4">
      <c r="A15" s="26" t="s">
        <v>104</v>
      </c>
      <c r="B15" s="4" t="s">
        <v>8</v>
      </c>
      <c r="C15" s="5">
        <f>C16+C17+C18+C19</f>
        <v>513</v>
      </c>
      <c r="D15" s="5">
        <f>D16+D17+D18+D19</f>
        <v>127</v>
      </c>
      <c r="E15" s="5">
        <f>E16+E17+E18+E19</f>
        <v>386</v>
      </c>
      <c r="F15" s="22">
        <f>E15/C15*100</f>
        <v>75.243664717348921</v>
      </c>
    </row>
    <row r="16" spans="1:6" ht="35.15" customHeight="1" x14ac:dyDescent="0.4">
      <c r="A16" s="27"/>
      <c r="B16" s="7" t="s">
        <v>103</v>
      </c>
      <c r="C16" s="8">
        <f>D16+E16</f>
        <v>104</v>
      </c>
      <c r="D16" s="9">
        <v>27</v>
      </c>
      <c r="E16" s="9">
        <v>77</v>
      </c>
      <c r="F16" s="22">
        <f>E16/C16*100</f>
        <v>74.038461538461547</v>
      </c>
    </row>
    <row r="17" spans="1:6" ht="35.15" customHeight="1" x14ac:dyDescent="0.4">
      <c r="A17" s="27"/>
      <c r="B17" s="7" t="s">
        <v>102</v>
      </c>
      <c r="C17" s="8">
        <f>D17+E17</f>
        <v>362</v>
      </c>
      <c r="D17" s="9">
        <v>77</v>
      </c>
      <c r="E17" s="9">
        <v>285</v>
      </c>
      <c r="F17" s="22">
        <f>E17/C17*100</f>
        <v>78.729281767955811</v>
      </c>
    </row>
    <row r="18" spans="1:6" ht="35.15" customHeight="1" x14ac:dyDescent="0.4">
      <c r="A18" s="27"/>
      <c r="B18" s="7" t="s">
        <v>101</v>
      </c>
      <c r="C18" s="8">
        <f>D18+E18</f>
        <v>44</v>
      </c>
      <c r="D18" s="9">
        <v>23</v>
      </c>
      <c r="E18" s="9">
        <v>21</v>
      </c>
      <c r="F18" s="22">
        <f>E18/C18*100</f>
        <v>47.727272727272727</v>
      </c>
    </row>
    <row r="19" spans="1:6" ht="35.15" customHeight="1" x14ac:dyDescent="0.4">
      <c r="A19" s="28"/>
      <c r="B19" s="12" t="s">
        <v>100</v>
      </c>
      <c r="C19" s="10">
        <f>D19+E19</f>
        <v>3</v>
      </c>
      <c r="D19" s="13">
        <v>0</v>
      </c>
      <c r="E19" s="14">
        <v>3</v>
      </c>
      <c r="F19" s="23">
        <f>E19/C19*100</f>
        <v>100</v>
      </c>
    </row>
    <row r="20" spans="1:6" ht="35.15" customHeight="1" x14ac:dyDescent="0.4">
      <c r="A20" s="48" t="s">
        <v>99</v>
      </c>
      <c r="B20" s="4" t="s">
        <v>8</v>
      </c>
      <c r="C20" s="5">
        <f>D20+E20</f>
        <v>513</v>
      </c>
      <c r="D20" s="5">
        <f>D21+D22+D23</f>
        <v>127</v>
      </c>
      <c r="E20" s="5">
        <f>E21+E22+E23</f>
        <v>386</v>
      </c>
      <c r="F20" s="21">
        <f>E20/C20*100</f>
        <v>75.243664717348921</v>
      </c>
    </row>
    <row r="21" spans="1:6" ht="35.15" customHeight="1" x14ac:dyDescent="0.4">
      <c r="A21" s="52"/>
      <c r="B21" s="15" t="s">
        <v>98</v>
      </c>
      <c r="C21" s="8">
        <f>D21+E21</f>
        <v>427</v>
      </c>
      <c r="D21" s="16">
        <v>109</v>
      </c>
      <c r="E21" s="16">
        <v>318</v>
      </c>
      <c r="F21" s="22">
        <f>E21/C21*100</f>
        <v>74.473067915690876</v>
      </c>
    </row>
    <row r="22" spans="1:6" ht="35.15" customHeight="1" x14ac:dyDescent="0.4">
      <c r="A22" s="52"/>
      <c r="B22" s="15" t="s">
        <v>97</v>
      </c>
      <c r="C22" s="8">
        <f>D22+E22</f>
        <v>77</v>
      </c>
      <c r="D22" s="16">
        <v>15</v>
      </c>
      <c r="E22" s="16">
        <v>62</v>
      </c>
      <c r="F22" s="22">
        <f>E22/C22*100</f>
        <v>80.519480519480524</v>
      </c>
    </row>
    <row r="23" spans="1:6" ht="35.15" customHeight="1" x14ac:dyDescent="0.4">
      <c r="A23" s="45"/>
      <c r="B23" s="17" t="s">
        <v>96</v>
      </c>
      <c r="C23" s="10">
        <f>D23+E23</f>
        <v>9</v>
      </c>
      <c r="D23" s="14">
        <v>3</v>
      </c>
      <c r="E23" s="14">
        <v>6</v>
      </c>
      <c r="F23" s="23">
        <f>E23/C23*100</f>
        <v>66.666666666666657</v>
      </c>
    </row>
    <row r="24" spans="1:6" ht="35.15" customHeight="1" x14ac:dyDescent="0.4">
      <c r="A24" s="26" t="s">
        <v>57</v>
      </c>
      <c r="B24" s="4" t="s">
        <v>8</v>
      </c>
      <c r="C24" s="5">
        <f>D24+E24</f>
        <v>513</v>
      </c>
      <c r="D24" s="5">
        <f>SUM(D25:D27)</f>
        <v>127</v>
      </c>
      <c r="E24" s="5">
        <f>SUM(E25:E27)</f>
        <v>386</v>
      </c>
      <c r="F24" s="22">
        <f>E24/C24*100</f>
        <v>75.243664717348921</v>
      </c>
    </row>
    <row r="25" spans="1:6" ht="35.15" customHeight="1" x14ac:dyDescent="0.4">
      <c r="A25" s="27"/>
      <c r="B25" s="7" t="s">
        <v>95</v>
      </c>
      <c r="C25" s="8">
        <f>D25+E25</f>
        <v>4</v>
      </c>
      <c r="D25" s="9">
        <v>2</v>
      </c>
      <c r="E25" s="9">
        <v>2</v>
      </c>
      <c r="F25" s="22">
        <f>E25/C25*100</f>
        <v>50</v>
      </c>
    </row>
    <row r="26" spans="1:6" ht="35.15" customHeight="1" x14ac:dyDescent="0.4">
      <c r="A26" s="27"/>
      <c r="B26" s="7" t="s">
        <v>55</v>
      </c>
      <c r="C26" s="8">
        <f>D26+E26</f>
        <v>416</v>
      </c>
      <c r="D26" s="9">
        <v>106</v>
      </c>
      <c r="E26" s="9">
        <v>310</v>
      </c>
      <c r="F26" s="22">
        <f>E26/C26*100</f>
        <v>74.519230769230774</v>
      </c>
    </row>
    <row r="27" spans="1:6" ht="35.15" customHeight="1" x14ac:dyDescent="0.4">
      <c r="A27" s="28"/>
      <c r="B27" s="12" t="s">
        <v>94</v>
      </c>
      <c r="C27" s="10">
        <f>D27+E27</f>
        <v>93</v>
      </c>
      <c r="D27" s="11">
        <v>19</v>
      </c>
      <c r="E27" s="11">
        <v>74</v>
      </c>
      <c r="F27" s="23">
        <f>E27/C27*100</f>
        <v>79.569892473118273</v>
      </c>
    </row>
    <row r="28" spans="1:6" ht="35.15" customHeight="1" x14ac:dyDescent="0.4">
      <c r="A28" s="27" t="s">
        <v>93</v>
      </c>
      <c r="B28" s="18" t="s">
        <v>8</v>
      </c>
      <c r="C28" s="8">
        <f>D28+E28</f>
        <v>513</v>
      </c>
      <c r="D28" s="8">
        <f>SUM(D29:D34)</f>
        <v>127</v>
      </c>
      <c r="E28" s="8">
        <f>SUM(E29:E34)</f>
        <v>386</v>
      </c>
      <c r="F28" s="22">
        <f>E28/C28*100</f>
        <v>75.243664717348921</v>
      </c>
    </row>
    <row r="29" spans="1:6" ht="35.15" customHeight="1" x14ac:dyDescent="0.4">
      <c r="A29" s="27"/>
      <c r="B29" s="7" t="s">
        <v>32</v>
      </c>
      <c r="C29" s="8">
        <f>D29+E29</f>
        <v>169</v>
      </c>
      <c r="D29" s="9">
        <v>32</v>
      </c>
      <c r="E29" s="9">
        <v>137</v>
      </c>
      <c r="F29" s="22">
        <f>E29/C29*100</f>
        <v>81.065088757396452</v>
      </c>
    </row>
    <row r="30" spans="1:6" ht="35.15" customHeight="1" x14ac:dyDescent="0.4">
      <c r="A30" s="27"/>
      <c r="B30" s="7" t="s">
        <v>92</v>
      </c>
      <c r="C30" s="8">
        <f>D30+E30</f>
        <v>63</v>
      </c>
      <c r="D30" s="9">
        <v>24</v>
      </c>
      <c r="E30" s="9">
        <v>39</v>
      </c>
      <c r="F30" s="22">
        <f>E30/C30*100</f>
        <v>61.904761904761905</v>
      </c>
    </row>
    <row r="31" spans="1:6" ht="35.15" customHeight="1" x14ac:dyDescent="0.4">
      <c r="A31" s="27"/>
      <c r="B31" s="7" t="s">
        <v>91</v>
      </c>
      <c r="C31" s="8">
        <f>D31+E31</f>
        <v>35</v>
      </c>
      <c r="D31" s="9">
        <v>9</v>
      </c>
      <c r="E31" s="9">
        <v>26</v>
      </c>
      <c r="F31" s="22">
        <f>E31/C31*100</f>
        <v>74.285714285714292</v>
      </c>
    </row>
    <row r="32" spans="1:6" ht="35.15" customHeight="1" x14ac:dyDescent="0.4">
      <c r="A32" s="27"/>
      <c r="B32" s="7" t="s">
        <v>90</v>
      </c>
      <c r="C32" s="8">
        <f>D32+E32</f>
        <v>35</v>
      </c>
      <c r="D32" s="9">
        <v>12</v>
      </c>
      <c r="E32" s="9">
        <v>23</v>
      </c>
      <c r="F32" s="22">
        <f>E32/C32*100</f>
        <v>65.714285714285708</v>
      </c>
    </row>
    <row r="33" spans="1:6" ht="35.15" customHeight="1" x14ac:dyDescent="0.4">
      <c r="A33" s="27"/>
      <c r="B33" s="7" t="s">
        <v>89</v>
      </c>
      <c r="C33" s="8">
        <f>D33+E33</f>
        <v>77</v>
      </c>
      <c r="D33" s="9">
        <v>23</v>
      </c>
      <c r="E33" s="9">
        <v>54</v>
      </c>
      <c r="F33" s="22">
        <f>E33/C33*100</f>
        <v>70.129870129870127</v>
      </c>
    </row>
    <row r="34" spans="1:6" ht="35.15" customHeight="1" x14ac:dyDescent="0.4">
      <c r="A34" s="27"/>
      <c r="B34" s="12" t="s">
        <v>88</v>
      </c>
      <c r="C34" s="8">
        <f>D34+E34</f>
        <v>134</v>
      </c>
      <c r="D34" s="9">
        <v>27</v>
      </c>
      <c r="E34" s="9">
        <v>107</v>
      </c>
      <c r="F34" s="23">
        <f>E34/C34*100</f>
        <v>79.850746268656707</v>
      </c>
    </row>
    <row r="35" spans="1:6" ht="35.15" customHeight="1" x14ac:dyDescent="0.4">
      <c r="A35" s="29" t="s">
        <v>87</v>
      </c>
      <c r="B35" s="4" t="s">
        <v>86</v>
      </c>
      <c r="C35" s="5">
        <f>D35+E35</f>
        <v>513</v>
      </c>
      <c r="D35" s="5">
        <f>SUM(D36:D37)</f>
        <v>127</v>
      </c>
      <c r="E35" s="5">
        <f>SUM(E36:E37)</f>
        <v>386</v>
      </c>
      <c r="F35" s="22">
        <f>E35/C35*100</f>
        <v>75.243664717348921</v>
      </c>
    </row>
    <row r="36" spans="1:6" ht="35.15" customHeight="1" x14ac:dyDescent="0.4">
      <c r="A36" s="27"/>
      <c r="B36" s="7" t="s">
        <v>85</v>
      </c>
      <c r="C36" s="8">
        <f>D36+E36</f>
        <v>303</v>
      </c>
      <c r="D36" s="19">
        <v>85</v>
      </c>
      <c r="E36" s="19">
        <v>218</v>
      </c>
      <c r="F36" s="22">
        <f>E36/C36*100</f>
        <v>71.947194719471952</v>
      </c>
    </row>
    <row r="37" spans="1:6" ht="35.15" customHeight="1" x14ac:dyDescent="0.4">
      <c r="A37" s="28"/>
      <c r="B37" s="12" t="s">
        <v>84</v>
      </c>
      <c r="C37" s="10">
        <f>D37+E37</f>
        <v>210</v>
      </c>
      <c r="D37" s="20">
        <v>42</v>
      </c>
      <c r="E37" s="20">
        <v>168</v>
      </c>
      <c r="F37" s="23">
        <f>E37/C37*100</f>
        <v>80</v>
      </c>
    </row>
    <row r="38" spans="1:6" ht="31.5" customHeight="1" x14ac:dyDescent="0.4">
      <c r="A38" s="1" t="s">
        <v>83</v>
      </c>
    </row>
  </sheetData>
  <mergeCells count="9">
    <mergeCell ref="A24:A27"/>
    <mergeCell ref="A28:A34"/>
    <mergeCell ref="A35:A37"/>
    <mergeCell ref="A1:F1"/>
    <mergeCell ref="A3:B4"/>
    <mergeCell ref="C3:F3"/>
    <mergeCell ref="A5:A14"/>
    <mergeCell ref="A15:A19"/>
    <mergeCell ref="A20:A2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zoomScaleSheetLayoutView="115" workbookViewId="0">
      <selection activeCell="H34" sqref="H34"/>
    </sheetView>
  </sheetViews>
  <sheetFormatPr defaultColWidth="9" defaultRowHeight="17" x14ac:dyDescent="0.4"/>
  <cols>
    <col min="1" max="1" width="9" style="1"/>
    <col min="2" max="2" width="32.453125" style="1" customWidth="1"/>
    <col min="3" max="5" width="11" style="1" customWidth="1"/>
    <col min="6" max="6" width="12.08984375" style="1" bestFit="1" customWidth="1"/>
    <col min="7" max="7" width="17.36328125" style="1" customWidth="1"/>
    <col min="8" max="16384" width="9" style="1"/>
  </cols>
  <sheetData>
    <row r="1" spans="1:6" ht="39" customHeight="1" x14ac:dyDescent="0.4">
      <c r="A1" s="51" t="s">
        <v>82</v>
      </c>
      <c r="B1" s="51"/>
      <c r="C1" s="51"/>
      <c r="D1" s="51"/>
      <c r="E1" s="51"/>
      <c r="F1" s="51"/>
    </row>
    <row r="2" spans="1:6" ht="22" thickBot="1" x14ac:dyDescent="0.45">
      <c r="A2" s="50"/>
      <c r="B2" s="50"/>
      <c r="C2" s="50"/>
      <c r="D2" s="50"/>
      <c r="E2" s="50"/>
      <c r="F2" s="49" t="s">
        <v>81</v>
      </c>
    </row>
    <row r="3" spans="1:6" ht="23.25" customHeight="1" x14ac:dyDescent="0.4">
      <c r="A3" s="31" t="s">
        <v>80</v>
      </c>
      <c r="B3" s="32"/>
      <c r="C3" s="33" t="s">
        <v>79</v>
      </c>
      <c r="D3" s="33"/>
      <c r="E3" s="33"/>
      <c r="F3" s="34"/>
    </row>
    <row r="4" spans="1:6" ht="56.25" customHeight="1" x14ac:dyDescent="0.4">
      <c r="A4" s="31"/>
      <c r="B4" s="32"/>
      <c r="C4" s="2" t="s">
        <v>78</v>
      </c>
      <c r="D4" s="2" t="s">
        <v>4</v>
      </c>
      <c r="E4" s="2" t="s">
        <v>5</v>
      </c>
      <c r="F4" s="3" t="s">
        <v>77</v>
      </c>
    </row>
    <row r="5" spans="1:6" ht="35.15" customHeight="1" x14ac:dyDescent="0.4">
      <c r="A5" s="26" t="s">
        <v>76</v>
      </c>
      <c r="B5" s="4" t="s">
        <v>8</v>
      </c>
      <c r="C5" s="5">
        <f>D5+E5</f>
        <v>501</v>
      </c>
      <c r="D5" s="6">
        <f>SUM(D6:D14)</f>
        <v>122</v>
      </c>
      <c r="E5" s="6">
        <f>SUM(E6:E14)</f>
        <v>379</v>
      </c>
      <c r="F5" s="47">
        <f>E5/C5*100</f>
        <v>75.648702594810374</v>
      </c>
    </row>
    <row r="6" spans="1:6" ht="35.15" customHeight="1" x14ac:dyDescent="0.4">
      <c r="A6" s="27"/>
      <c r="B6" s="7" t="s">
        <v>75</v>
      </c>
      <c r="C6" s="8">
        <f>D6+E6</f>
        <v>3</v>
      </c>
      <c r="D6" s="43">
        <v>1</v>
      </c>
      <c r="E6" s="43">
        <v>2</v>
      </c>
      <c r="F6" s="42">
        <f>E6/C6*100</f>
        <v>66.666666666666657</v>
      </c>
    </row>
    <row r="7" spans="1:6" ht="35.15" customHeight="1" x14ac:dyDescent="0.4">
      <c r="A7" s="27"/>
      <c r="B7" s="7" t="s">
        <v>74</v>
      </c>
      <c r="C7" s="8">
        <f>D7+E7</f>
        <v>51</v>
      </c>
      <c r="D7" s="43">
        <v>12</v>
      </c>
      <c r="E7" s="43">
        <v>39</v>
      </c>
      <c r="F7" s="42">
        <f>E7/C7*100</f>
        <v>76.470588235294116</v>
      </c>
    </row>
    <row r="8" spans="1:6" ht="35.15" customHeight="1" x14ac:dyDescent="0.4">
      <c r="A8" s="27"/>
      <c r="B8" s="7" t="s">
        <v>73</v>
      </c>
      <c r="C8" s="8">
        <f>D8+E8</f>
        <v>83</v>
      </c>
      <c r="D8" s="43">
        <v>16</v>
      </c>
      <c r="E8" s="43">
        <v>67</v>
      </c>
      <c r="F8" s="42">
        <f>E8/C8*100</f>
        <v>80.722891566265062</v>
      </c>
    </row>
    <row r="9" spans="1:6" ht="35.15" customHeight="1" x14ac:dyDescent="0.4">
      <c r="A9" s="27"/>
      <c r="B9" s="7" t="s">
        <v>72</v>
      </c>
      <c r="C9" s="8">
        <f>D9+E9</f>
        <v>77</v>
      </c>
      <c r="D9" s="43">
        <v>22</v>
      </c>
      <c r="E9" s="43">
        <v>55</v>
      </c>
      <c r="F9" s="42">
        <f>E9/C9*100</f>
        <v>71.428571428571431</v>
      </c>
    </row>
    <row r="10" spans="1:6" ht="35.15" customHeight="1" x14ac:dyDescent="0.4">
      <c r="A10" s="27"/>
      <c r="B10" s="7" t="s">
        <v>71</v>
      </c>
      <c r="C10" s="8">
        <f>D10+E10</f>
        <v>80</v>
      </c>
      <c r="D10" s="43">
        <v>17</v>
      </c>
      <c r="E10" s="43">
        <v>63</v>
      </c>
      <c r="F10" s="42">
        <f>E10/C10*100</f>
        <v>78.75</v>
      </c>
    </row>
    <row r="11" spans="1:6" ht="35.15" customHeight="1" x14ac:dyDescent="0.4">
      <c r="A11" s="27"/>
      <c r="B11" s="7" t="s">
        <v>70</v>
      </c>
      <c r="C11" s="8">
        <f>D11+E11</f>
        <v>94</v>
      </c>
      <c r="D11" s="43">
        <v>20</v>
      </c>
      <c r="E11" s="43">
        <v>74</v>
      </c>
      <c r="F11" s="42">
        <f>E11/C11*100</f>
        <v>78.723404255319153</v>
      </c>
    </row>
    <row r="12" spans="1:6" ht="35.15" customHeight="1" x14ac:dyDescent="0.4">
      <c r="A12" s="27"/>
      <c r="B12" s="7" t="s">
        <v>69</v>
      </c>
      <c r="C12" s="8">
        <f>D12+E12</f>
        <v>74</v>
      </c>
      <c r="D12" s="43">
        <v>19</v>
      </c>
      <c r="E12" s="43">
        <v>55</v>
      </c>
      <c r="F12" s="42">
        <f>E12/C12*100</f>
        <v>74.324324324324323</v>
      </c>
    </row>
    <row r="13" spans="1:6" ht="35.15" customHeight="1" x14ac:dyDescent="0.4">
      <c r="A13" s="27"/>
      <c r="B13" s="7" t="s">
        <v>68</v>
      </c>
      <c r="C13" s="8">
        <f>D13+E13</f>
        <v>31</v>
      </c>
      <c r="D13" s="43">
        <v>13</v>
      </c>
      <c r="E13" s="43">
        <v>18</v>
      </c>
      <c r="F13" s="42">
        <f>E13/C13*100</f>
        <v>58.064516129032263</v>
      </c>
    </row>
    <row r="14" spans="1:6" ht="35.15" customHeight="1" x14ac:dyDescent="0.4">
      <c r="A14" s="28"/>
      <c r="B14" s="7" t="s">
        <v>67</v>
      </c>
      <c r="C14" s="10">
        <f>D14+E14</f>
        <v>8</v>
      </c>
      <c r="D14" s="44">
        <v>2</v>
      </c>
      <c r="E14" s="44">
        <v>6</v>
      </c>
      <c r="F14" s="41">
        <f>E14/C14*100</f>
        <v>75</v>
      </c>
    </row>
    <row r="15" spans="1:6" ht="35.15" customHeight="1" x14ac:dyDescent="0.4">
      <c r="A15" s="26" t="s">
        <v>66</v>
      </c>
      <c r="B15" s="4" t="s">
        <v>8</v>
      </c>
      <c r="C15" s="5">
        <f>C16+C17+C18+C19</f>
        <v>501</v>
      </c>
      <c r="D15" s="5">
        <f>D16+D17+D18+D19</f>
        <v>122</v>
      </c>
      <c r="E15" s="5">
        <f>E16+E17+E18+E19</f>
        <v>379</v>
      </c>
      <c r="F15" s="42">
        <f>E15/C15*100</f>
        <v>75.648702594810374</v>
      </c>
    </row>
    <row r="16" spans="1:6" ht="35.15" customHeight="1" x14ac:dyDescent="0.4">
      <c r="A16" s="27"/>
      <c r="B16" s="7" t="s">
        <v>65</v>
      </c>
      <c r="C16" s="8">
        <f>D16+E16</f>
        <v>101</v>
      </c>
      <c r="D16" s="43">
        <v>26</v>
      </c>
      <c r="E16" s="43">
        <v>75</v>
      </c>
      <c r="F16" s="42">
        <f>E16/C16*100</f>
        <v>74.257425742574256</v>
      </c>
    </row>
    <row r="17" spans="1:6" ht="35.15" customHeight="1" x14ac:dyDescent="0.4">
      <c r="A17" s="27"/>
      <c r="B17" s="7" t="s">
        <v>64</v>
      </c>
      <c r="C17" s="8">
        <f>D17+E17</f>
        <v>354</v>
      </c>
      <c r="D17" s="43">
        <v>74</v>
      </c>
      <c r="E17" s="43">
        <v>280</v>
      </c>
      <c r="F17" s="42">
        <f>E17/C17*100</f>
        <v>79.096045197740111</v>
      </c>
    </row>
    <row r="18" spans="1:6" ht="35.15" customHeight="1" x14ac:dyDescent="0.4">
      <c r="A18" s="27"/>
      <c r="B18" s="7" t="s">
        <v>63</v>
      </c>
      <c r="C18" s="8">
        <f>D18+E18</f>
        <v>43</v>
      </c>
      <c r="D18" s="43">
        <v>22</v>
      </c>
      <c r="E18" s="43">
        <v>21</v>
      </c>
      <c r="F18" s="42">
        <f>E18/C18*100</f>
        <v>48.837209302325576</v>
      </c>
    </row>
    <row r="19" spans="1:6" ht="35.15" customHeight="1" x14ac:dyDescent="0.4">
      <c r="A19" s="28"/>
      <c r="B19" s="12" t="s">
        <v>62</v>
      </c>
      <c r="C19" s="10">
        <f>D19+E19</f>
        <v>3</v>
      </c>
      <c r="D19" s="13">
        <v>0</v>
      </c>
      <c r="E19" s="44">
        <v>3</v>
      </c>
      <c r="F19" s="41">
        <f>E19/C19*100</f>
        <v>100</v>
      </c>
    </row>
    <row r="20" spans="1:6" ht="35.15" customHeight="1" x14ac:dyDescent="0.4">
      <c r="A20" s="48" t="s">
        <v>61</v>
      </c>
      <c r="B20" s="4" t="s">
        <v>8</v>
      </c>
      <c r="C20" s="5">
        <f>D20+E20</f>
        <v>501</v>
      </c>
      <c r="D20" s="5">
        <f>D21+D22+D23</f>
        <v>122</v>
      </c>
      <c r="E20" s="5">
        <f>E21+E22+E23</f>
        <v>379</v>
      </c>
      <c r="F20" s="47">
        <f>E20/C20*100</f>
        <v>75.648702594810374</v>
      </c>
    </row>
    <row r="21" spans="1:6" ht="35.15" customHeight="1" x14ac:dyDescent="0.4">
      <c r="A21" s="46"/>
      <c r="B21" s="15" t="s">
        <v>60</v>
      </c>
      <c r="C21" s="8">
        <f>D21+E21</f>
        <v>92</v>
      </c>
      <c r="D21" s="43">
        <v>19</v>
      </c>
      <c r="E21" s="43">
        <v>73</v>
      </c>
      <c r="F21" s="42">
        <f>E21/C21*100</f>
        <v>79.347826086956516</v>
      </c>
    </row>
    <row r="22" spans="1:6" ht="35.15" customHeight="1" x14ac:dyDescent="0.4">
      <c r="A22" s="46"/>
      <c r="B22" s="15" t="s">
        <v>59</v>
      </c>
      <c r="C22" s="8">
        <f>D22+E22</f>
        <v>397</v>
      </c>
      <c r="D22" s="43">
        <v>100</v>
      </c>
      <c r="E22" s="43">
        <v>297</v>
      </c>
      <c r="F22" s="42">
        <f>E22/C22*100</f>
        <v>74.811083123425689</v>
      </c>
    </row>
    <row r="23" spans="1:6" ht="35.15" customHeight="1" x14ac:dyDescent="0.4">
      <c r="A23" s="45"/>
      <c r="B23" s="17" t="s">
        <v>58</v>
      </c>
      <c r="C23" s="10">
        <f>D23+E23</f>
        <v>12</v>
      </c>
      <c r="D23" s="44">
        <v>3</v>
      </c>
      <c r="E23" s="44">
        <v>9</v>
      </c>
      <c r="F23" s="41">
        <f>E23/C23*100</f>
        <v>75</v>
      </c>
    </row>
    <row r="24" spans="1:6" ht="35.15" customHeight="1" x14ac:dyDescent="0.4">
      <c r="A24" s="26" t="s">
        <v>57</v>
      </c>
      <c r="B24" s="4" t="s">
        <v>8</v>
      </c>
      <c r="C24" s="5">
        <f>D24+E24</f>
        <v>501</v>
      </c>
      <c r="D24" s="5">
        <f>SUM(D25:D27)</f>
        <v>122</v>
      </c>
      <c r="E24" s="5">
        <f>SUM(E25:E27)</f>
        <v>379</v>
      </c>
      <c r="F24" s="42">
        <f>E24/C24*100</f>
        <v>75.648702594810374</v>
      </c>
    </row>
    <row r="25" spans="1:6" ht="35.15" customHeight="1" x14ac:dyDescent="0.4">
      <c r="A25" s="27"/>
      <c r="B25" s="7" t="s">
        <v>56</v>
      </c>
      <c r="C25" s="8">
        <f>D25+E25</f>
        <v>4</v>
      </c>
      <c r="D25" s="43">
        <v>2</v>
      </c>
      <c r="E25" s="43">
        <v>2</v>
      </c>
      <c r="F25" s="42">
        <f>E25/C25*100</f>
        <v>50</v>
      </c>
    </row>
    <row r="26" spans="1:6" ht="35.15" customHeight="1" x14ac:dyDescent="0.4">
      <c r="A26" s="27"/>
      <c r="B26" s="7" t="s">
        <v>55</v>
      </c>
      <c r="C26" s="8">
        <f>D26+E26</f>
        <v>413</v>
      </c>
      <c r="D26" s="43">
        <v>103</v>
      </c>
      <c r="E26" s="43">
        <v>310</v>
      </c>
      <c r="F26" s="42">
        <f>E26/C26*100</f>
        <v>75.060532687651332</v>
      </c>
    </row>
    <row r="27" spans="1:6" ht="35.15" customHeight="1" x14ac:dyDescent="0.4">
      <c r="A27" s="28"/>
      <c r="B27" s="12" t="s">
        <v>54</v>
      </c>
      <c r="C27" s="10">
        <f>D27+E27</f>
        <v>84</v>
      </c>
      <c r="D27" s="44">
        <v>17</v>
      </c>
      <c r="E27" s="44">
        <v>67</v>
      </c>
      <c r="F27" s="41">
        <f>E27/C27*100</f>
        <v>79.761904761904773</v>
      </c>
    </row>
    <row r="28" spans="1:6" ht="35.15" customHeight="1" x14ac:dyDescent="0.4">
      <c r="A28" s="27" t="s">
        <v>53</v>
      </c>
      <c r="B28" s="18" t="s">
        <v>8</v>
      </c>
      <c r="C28" s="8">
        <f>D28+E28</f>
        <v>501</v>
      </c>
      <c r="D28" s="8">
        <f>SUM(D29:D34)</f>
        <v>122</v>
      </c>
      <c r="E28" s="8">
        <f>SUM(E29:E34)</f>
        <v>379</v>
      </c>
      <c r="F28" s="42">
        <f>E28/C28*100</f>
        <v>75.648702594810374</v>
      </c>
    </row>
    <row r="29" spans="1:6" ht="35.15" customHeight="1" x14ac:dyDescent="0.4">
      <c r="A29" s="27"/>
      <c r="B29" s="7" t="s">
        <v>32</v>
      </c>
      <c r="C29" s="8">
        <f>D29+E29</f>
        <v>164</v>
      </c>
      <c r="D29" s="43">
        <v>32</v>
      </c>
      <c r="E29" s="43">
        <v>132</v>
      </c>
      <c r="F29" s="42">
        <f>E29/C29*100</f>
        <v>80.487804878048792</v>
      </c>
    </row>
    <row r="30" spans="1:6" ht="35.15" customHeight="1" x14ac:dyDescent="0.4">
      <c r="A30" s="27"/>
      <c r="B30" s="7" t="s">
        <v>52</v>
      </c>
      <c r="C30" s="8">
        <f>D30+E30</f>
        <v>58</v>
      </c>
      <c r="D30" s="43">
        <v>22</v>
      </c>
      <c r="E30" s="43">
        <v>36</v>
      </c>
      <c r="F30" s="42">
        <f>E30/C30*100</f>
        <v>62.068965517241381</v>
      </c>
    </row>
    <row r="31" spans="1:6" ht="35.15" customHeight="1" x14ac:dyDescent="0.4">
      <c r="A31" s="27"/>
      <c r="B31" s="7" t="s">
        <v>51</v>
      </c>
      <c r="C31" s="8">
        <f>D31+E31</f>
        <v>34</v>
      </c>
      <c r="D31" s="43">
        <v>7</v>
      </c>
      <c r="E31" s="43">
        <v>27</v>
      </c>
      <c r="F31" s="42">
        <f>E31/C31*100</f>
        <v>79.411764705882348</v>
      </c>
    </row>
    <row r="32" spans="1:6" ht="35.15" customHeight="1" x14ac:dyDescent="0.4">
      <c r="A32" s="27"/>
      <c r="B32" s="7" t="s">
        <v>50</v>
      </c>
      <c r="C32" s="8">
        <f>D32+E32</f>
        <v>36</v>
      </c>
      <c r="D32" s="43">
        <v>11</v>
      </c>
      <c r="E32" s="43">
        <v>25</v>
      </c>
      <c r="F32" s="42">
        <f>E32/C32*100</f>
        <v>69.444444444444443</v>
      </c>
    </row>
    <row r="33" spans="1:6" ht="35.15" customHeight="1" x14ac:dyDescent="0.4">
      <c r="A33" s="27"/>
      <c r="B33" s="7" t="s">
        <v>49</v>
      </c>
      <c r="C33" s="8">
        <f>D33+E33</f>
        <v>77</v>
      </c>
      <c r="D33" s="43">
        <v>22</v>
      </c>
      <c r="E33" s="43">
        <v>55</v>
      </c>
      <c r="F33" s="42">
        <f>E33/C33*100</f>
        <v>71.428571428571431</v>
      </c>
    </row>
    <row r="34" spans="1:6" ht="35.15" customHeight="1" x14ac:dyDescent="0.4">
      <c r="A34" s="27"/>
      <c r="B34" s="12" t="s">
        <v>48</v>
      </c>
      <c r="C34" s="8">
        <f>D34+E34</f>
        <v>132</v>
      </c>
      <c r="D34" s="43">
        <v>28</v>
      </c>
      <c r="E34" s="43">
        <v>104</v>
      </c>
      <c r="F34" s="41">
        <f>E34/C34*100</f>
        <v>78.787878787878782</v>
      </c>
    </row>
    <row r="35" spans="1:6" ht="35.15" customHeight="1" x14ac:dyDescent="0.4">
      <c r="A35" s="29" t="s">
        <v>47</v>
      </c>
      <c r="B35" s="4" t="s">
        <v>46</v>
      </c>
      <c r="C35" s="5">
        <f>D35+E35</f>
        <v>501</v>
      </c>
      <c r="D35" s="5">
        <f>SUM(D36:D37)</f>
        <v>122</v>
      </c>
      <c r="E35" s="5">
        <f>SUM(E36:E37)</f>
        <v>379</v>
      </c>
      <c r="F35" s="42">
        <f>E35/C35*100</f>
        <v>75.648702594810374</v>
      </c>
    </row>
    <row r="36" spans="1:6" ht="35.15" customHeight="1" x14ac:dyDescent="0.4">
      <c r="A36" s="27"/>
      <c r="B36" s="7" t="s">
        <v>45</v>
      </c>
      <c r="C36" s="8">
        <f>D36+E36</f>
        <v>305</v>
      </c>
      <c r="D36" s="8">
        <v>85</v>
      </c>
      <c r="E36" s="8">
        <v>220</v>
      </c>
      <c r="F36" s="42">
        <f>E36/C36*100</f>
        <v>72.131147540983605</v>
      </c>
    </row>
    <row r="37" spans="1:6" ht="35.15" customHeight="1" x14ac:dyDescent="0.4">
      <c r="A37" s="28"/>
      <c r="B37" s="12" t="s">
        <v>44</v>
      </c>
      <c r="C37" s="10">
        <f>D37+E37</f>
        <v>196</v>
      </c>
      <c r="D37" s="10">
        <v>37</v>
      </c>
      <c r="E37" s="10">
        <v>159</v>
      </c>
      <c r="F37" s="41">
        <f>E37/C37*100</f>
        <v>81.122448979591837</v>
      </c>
    </row>
    <row r="38" spans="1:6" ht="31.5" customHeight="1" x14ac:dyDescent="0.4">
      <c r="A38" s="1" t="s">
        <v>43</v>
      </c>
    </row>
  </sheetData>
  <mergeCells count="9">
    <mergeCell ref="A1:F1"/>
    <mergeCell ref="A5:A14"/>
    <mergeCell ref="A15:A19"/>
    <mergeCell ref="A28:A34"/>
    <mergeCell ref="A35:A37"/>
    <mergeCell ref="A24:A27"/>
    <mergeCell ref="A20:A23"/>
    <mergeCell ref="C3:F3"/>
    <mergeCell ref="A3:B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6</vt:i4>
      </vt:variant>
    </vt:vector>
  </HeadingPairs>
  <TitlesOfParts>
    <vt:vector size="10" baseType="lpstr">
      <vt:lpstr>110</vt:lpstr>
      <vt:lpstr>109</vt:lpstr>
      <vt:lpstr>108</vt:lpstr>
      <vt:lpstr>108年7月31</vt:lpstr>
      <vt:lpstr>'108'!Print_Area</vt:lpstr>
      <vt:lpstr>'108年7月31'!Print_Area</vt:lpstr>
      <vt:lpstr>'108'!Print_Titles</vt:lpstr>
      <vt:lpstr>'108年7月31'!Print_Titles</vt:lpstr>
      <vt:lpstr>'109'!Print_Titles</vt:lpstr>
      <vt:lpstr>'110'!Print_Titles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蔣竹慧</dc:creator>
  <cp:lastModifiedBy>user</cp:lastModifiedBy>
  <cp:lastPrinted>2021-03-17T01:36:52Z</cp:lastPrinted>
  <dcterms:created xsi:type="dcterms:W3CDTF">2020-04-09T03:07:37Z</dcterms:created>
  <dcterms:modified xsi:type="dcterms:W3CDTF">2022-06-25T09:13:42Z</dcterms:modified>
</cp:coreProperties>
</file>