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M:\個人\24-楊育翰\科綜合\5.性別平等\1150429性別統計指標\"/>
    </mc:Choice>
  </mc:AlternateContent>
  <xr:revisionPtr revIDLastSave="0" documentId="13_ncr:1_{9F2C10EF-CCA9-49CB-9DDC-AA7AA18E9F77}" xr6:coauthVersionLast="47" xr6:coauthVersionMax="47" xr10:uidLastSave="{00000000-0000-0000-0000-000000000000}"/>
  <bookViews>
    <workbookView xWindow="28680" yWindow="-135" windowWidth="29040" windowHeight="15720" firstSheet="9" activeTab="11" xr2:uid="{00000000-000D-0000-FFFF-FFFF00000000}"/>
  </bookViews>
  <sheets>
    <sheet name="101~103公有零售市場攤商數-性別" sheetId="1" r:id="rId1"/>
    <sheet name="104公有零售市場攤商數-性別與年齡別" sheetId="2" r:id="rId2"/>
    <sheet name="105公有零售市場攤商數-性別與年齡別" sheetId="3" r:id="rId3"/>
    <sheet name="106公有零售市場攤商數-性別與年齡別" sheetId="4" r:id="rId4"/>
    <sheet name="107公有零售市場攤商數-性別與年齡別" sheetId="5" r:id="rId5"/>
    <sheet name="108公有零售市場攤商數-性別與年齡別" sheetId="6" r:id="rId6"/>
    <sheet name="109公有零售市場攤商數-性別與年齡比" sheetId="7" r:id="rId7"/>
    <sheet name="110公有零售市場攤商數-性別與年齡比" sheetId="8" r:id="rId8"/>
    <sheet name="111公有零售市場攤商數-性別與年齡比" sheetId="9" r:id="rId9"/>
    <sheet name="112公有零售市場攤商數-性別與年齡比_" sheetId="10" r:id="rId10"/>
    <sheet name="113公有零售市場攤商數-性別與年齡比" sheetId="11" r:id="rId11"/>
    <sheet name="114公有零售市場攤商數-性別與年齡比" sheetId="12" r:id="rId12"/>
  </sheets>
  <definedNames>
    <definedName name="_xlnm.Print_Area" localSheetId="5">"108公有零售市場攤商數-#ref!.[.$A$1]:108公有零售市場攤商數-#REF!"</definedName>
  </definedNames>
  <calcPr calcId="191029"/>
</workbook>
</file>

<file path=xl/calcChain.xml><?xml version="1.0" encoding="utf-8"?>
<calcChain xmlns="http://schemas.openxmlformats.org/spreadsheetml/2006/main">
  <c r="B10" i="12" l="1"/>
  <c r="Q8" i="12"/>
  <c r="U8" i="12" s="1"/>
  <c r="Q9" i="12"/>
  <c r="Q10" i="12"/>
  <c r="P11" i="12"/>
  <c r="Q11" i="12"/>
  <c r="U11" i="12" s="1"/>
  <c r="N12" i="12"/>
  <c r="Q12" i="12"/>
  <c r="Q13" i="12"/>
  <c r="U13" i="12" s="1"/>
  <c r="AU13" i="12"/>
  <c r="AY13" i="12" s="1"/>
  <c r="AP13" i="12"/>
  <c r="AT13" i="12" s="1"/>
  <c r="AK13" i="12"/>
  <c r="AJ13" i="12"/>
  <c r="AF13" i="12"/>
  <c r="AH13" i="12" s="1"/>
  <c r="AA13" i="12"/>
  <c r="AC13" i="12" s="1"/>
  <c r="V13" i="12"/>
  <c r="Z13" i="12" s="1"/>
  <c r="L13" i="12"/>
  <c r="N13" i="12" s="1"/>
  <c r="K13" i="12"/>
  <c r="G13" i="12"/>
  <c r="I13" i="12" s="1"/>
  <c r="B13" i="12"/>
  <c r="F13" i="12" s="1"/>
  <c r="AU12" i="12"/>
  <c r="AY12" i="12" s="1"/>
  <c r="AP12" i="12"/>
  <c r="AT12" i="12" s="1"/>
  <c r="AK12" i="12"/>
  <c r="AM12" i="12" s="1"/>
  <c r="AF12" i="12"/>
  <c r="AJ12" i="12" s="1"/>
  <c r="AA12" i="12"/>
  <c r="AE12" i="12" s="1"/>
  <c r="V12" i="12"/>
  <c r="Z12" i="12" s="1"/>
  <c r="U12" i="12"/>
  <c r="S12" i="12"/>
  <c r="L12" i="12"/>
  <c r="P12" i="12" s="1"/>
  <c r="G12" i="12"/>
  <c r="K12" i="12" s="1"/>
  <c r="B12" i="12"/>
  <c r="D12" i="12" s="1"/>
  <c r="AU11" i="12"/>
  <c r="AW11" i="12" s="1"/>
  <c r="AP11" i="12"/>
  <c r="AT11" i="12" s="1"/>
  <c r="AK11" i="12"/>
  <c r="AF11" i="12"/>
  <c r="AJ11" i="12" s="1"/>
  <c r="AA11" i="12"/>
  <c r="AC11" i="12" s="1"/>
  <c r="V11" i="12"/>
  <c r="Z11" i="12" s="1"/>
  <c r="L11" i="12"/>
  <c r="N11" i="12" s="1"/>
  <c r="K11" i="12"/>
  <c r="G11" i="12"/>
  <c r="I11" i="12" s="1"/>
  <c r="B11" i="12"/>
  <c r="F11" i="12" s="1"/>
  <c r="AU10" i="12"/>
  <c r="AY10" i="12" s="1"/>
  <c r="AP10" i="12"/>
  <c r="AT10" i="12" s="1"/>
  <c r="AK10" i="12"/>
  <c r="AM10" i="12" s="1"/>
  <c r="AF10" i="12"/>
  <c r="AJ10" i="12" s="1"/>
  <c r="AA10" i="12"/>
  <c r="AE10" i="12" s="1"/>
  <c r="V10" i="12"/>
  <c r="Z10" i="12" s="1"/>
  <c r="U10" i="12"/>
  <c r="S10" i="12"/>
  <c r="L10" i="12"/>
  <c r="N10" i="12" s="1"/>
  <c r="G10" i="12"/>
  <c r="K10" i="12" s="1"/>
  <c r="F10" i="12"/>
  <c r="AU9" i="12"/>
  <c r="AW9" i="12" s="1"/>
  <c r="AP9" i="12"/>
  <c r="AT9" i="12" s="1"/>
  <c r="AK9" i="12"/>
  <c r="AF9" i="12"/>
  <c r="AE9" i="12"/>
  <c r="AA9" i="12"/>
  <c r="AC9" i="12" s="1"/>
  <c r="V9" i="12"/>
  <c r="Z9" i="12" s="1"/>
  <c r="U9" i="12"/>
  <c r="L9" i="12"/>
  <c r="N9" i="12" s="1"/>
  <c r="K9" i="12"/>
  <c r="I9" i="12"/>
  <c r="G9" i="12"/>
  <c r="B9" i="12"/>
  <c r="F9" i="12" s="1"/>
  <c r="AP8" i="12"/>
  <c r="AT8" i="12" s="1"/>
  <c r="AK8" i="12"/>
  <c r="AF8" i="12"/>
  <c r="AJ8" i="12" s="1"/>
  <c r="AA8" i="12"/>
  <c r="AC8" i="12" s="1"/>
  <c r="V8" i="12"/>
  <c r="Z8" i="12" s="1"/>
  <c r="L8" i="12"/>
  <c r="N8" i="12" s="1"/>
  <c r="K8" i="12"/>
  <c r="G8" i="12"/>
  <c r="I8" i="12" s="1"/>
  <c r="B8" i="12"/>
  <c r="F8" i="12" s="1"/>
  <c r="AU7" i="12"/>
  <c r="AP7" i="12"/>
  <c r="AK7" i="12"/>
  <c r="AF7" i="12"/>
  <c r="AA7" i="12"/>
  <c r="V7" i="12"/>
  <c r="Q7" i="12"/>
  <c r="L7" i="12"/>
  <c r="G7" i="12"/>
  <c r="B7" i="12"/>
  <c r="AU6" i="12"/>
  <c r="AY6" i="12" s="1"/>
  <c r="AP6" i="12"/>
  <c r="AK6" i="12"/>
  <c r="AO6" i="12" s="1"/>
  <c r="AF6" i="12"/>
  <c r="AJ6" i="12" s="1"/>
  <c r="AA6" i="12"/>
  <c r="AE6" i="12" s="1"/>
  <c r="V6" i="12"/>
  <c r="Z6" i="12" s="1"/>
  <c r="Q6" i="12"/>
  <c r="U6" i="12" s="1"/>
  <c r="L6" i="12"/>
  <c r="P6" i="12" s="1"/>
  <c r="G6" i="12"/>
  <c r="K6" i="12" s="1"/>
  <c r="B6" i="12"/>
  <c r="F6" i="12" s="1"/>
  <c r="L8" i="11"/>
  <c r="L9" i="11"/>
  <c r="L10" i="11"/>
  <c r="L11" i="11"/>
  <c r="L12" i="11"/>
  <c r="L13" i="11"/>
  <c r="AW13" i="11"/>
  <c r="AU13" i="11"/>
  <c r="AY13" i="11" s="1"/>
  <c r="AP13" i="11"/>
  <c r="AT13" i="11" s="1"/>
  <c r="AK13" i="11"/>
  <c r="AF13" i="11"/>
  <c r="AH13" i="11" s="1"/>
  <c r="AA13" i="11"/>
  <c r="AE13" i="11" s="1"/>
  <c r="V13" i="11"/>
  <c r="X13" i="11" s="1"/>
  <c r="Q13" i="11"/>
  <c r="U13" i="11" s="1"/>
  <c r="P13" i="11"/>
  <c r="N13" i="11"/>
  <c r="G13" i="11"/>
  <c r="I13" i="11" s="1"/>
  <c r="F13" i="11"/>
  <c r="B13" i="11"/>
  <c r="D13" i="11" s="1"/>
  <c r="AU12" i="11"/>
  <c r="AY12" i="11" s="1"/>
  <c r="AR12" i="11"/>
  <c r="AP12" i="11"/>
  <c r="AT12" i="11" s="1"/>
  <c r="AK12" i="11"/>
  <c r="AO12" i="11" s="1"/>
  <c r="AF12" i="11"/>
  <c r="AH12" i="11" s="1"/>
  <c r="AC12" i="11"/>
  <c r="AA12" i="11"/>
  <c r="AE12" i="11" s="1"/>
  <c r="V12" i="11"/>
  <c r="Z12" i="11" s="1"/>
  <c r="S12" i="11"/>
  <c r="Q12" i="11"/>
  <c r="U12" i="11" s="1"/>
  <c r="N12" i="11"/>
  <c r="G12" i="11"/>
  <c r="I12" i="11" s="1"/>
  <c r="B12" i="11"/>
  <c r="D12" i="11" s="1"/>
  <c r="AU11" i="11"/>
  <c r="AY11" i="11" s="1"/>
  <c r="AT11" i="11"/>
  <c r="AR11" i="11"/>
  <c r="AP11" i="11"/>
  <c r="AK11" i="11"/>
  <c r="AO11" i="11" s="1"/>
  <c r="AF11" i="11"/>
  <c r="AJ11" i="11" s="1"/>
  <c r="AC11" i="11"/>
  <c r="AA11" i="11"/>
  <c r="AE11" i="11" s="1"/>
  <c r="V11" i="11"/>
  <c r="Z11" i="11" s="1"/>
  <c r="Q11" i="11"/>
  <c r="U11" i="11" s="1"/>
  <c r="P11" i="11"/>
  <c r="G11" i="11"/>
  <c r="I11" i="11" s="1"/>
  <c r="F11" i="11"/>
  <c r="B11" i="11"/>
  <c r="D11" i="11" s="1"/>
  <c r="AU10" i="11"/>
  <c r="AY10" i="11" s="1"/>
  <c r="AR10" i="11"/>
  <c r="AP10" i="11"/>
  <c r="AT10" i="11" s="1"/>
  <c r="AK10" i="11"/>
  <c r="AO10" i="11" s="1"/>
  <c r="AF10" i="11"/>
  <c r="AJ10" i="11" s="1"/>
  <c r="AA10" i="11"/>
  <c r="AE10" i="11" s="1"/>
  <c r="X10" i="11"/>
  <c r="V10" i="11"/>
  <c r="Z10" i="11" s="1"/>
  <c r="Q10" i="11"/>
  <c r="U10" i="11" s="1"/>
  <c r="N10" i="11"/>
  <c r="G10" i="11"/>
  <c r="I10" i="11" s="1"/>
  <c r="B10" i="11"/>
  <c r="F10" i="11" s="1"/>
  <c r="AU9" i="11"/>
  <c r="AY9" i="11" s="1"/>
  <c r="AP9" i="11"/>
  <c r="AR9" i="11" s="1"/>
  <c r="AK9" i="11"/>
  <c r="AF9" i="11"/>
  <c r="AH9" i="11" s="1"/>
  <c r="AA9" i="11"/>
  <c r="AC9" i="11" s="1"/>
  <c r="V9" i="11"/>
  <c r="X9" i="11" s="1"/>
  <c r="Q9" i="11"/>
  <c r="S9" i="11" s="1"/>
  <c r="N9" i="11"/>
  <c r="G9" i="11"/>
  <c r="I9" i="11" s="1"/>
  <c r="B9" i="11"/>
  <c r="D9" i="11" s="1"/>
  <c r="AU8" i="11"/>
  <c r="AP8" i="11"/>
  <c r="AT8" i="11" s="1"/>
  <c r="AK8" i="11"/>
  <c r="AF8" i="11"/>
  <c r="AH8" i="11" s="1"/>
  <c r="AA8" i="11"/>
  <c r="AE8" i="11" s="1"/>
  <c r="Z8" i="11"/>
  <c r="X8" i="11"/>
  <c r="V8" i="11"/>
  <c r="Q8" i="11"/>
  <c r="U8" i="11" s="1"/>
  <c r="P8" i="11"/>
  <c r="N8" i="11"/>
  <c r="G8" i="11"/>
  <c r="I8" i="11" s="1"/>
  <c r="B8" i="11"/>
  <c r="F8" i="11" s="1"/>
  <c r="AU7" i="11"/>
  <c r="AP7" i="11"/>
  <c r="AK7" i="11"/>
  <c r="AF7" i="11"/>
  <c r="AA7" i="11"/>
  <c r="V7" i="11"/>
  <c r="Q7" i="11"/>
  <c r="L7" i="11"/>
  <c r="G7" i="11"/>
  <c r="B7" i="11"/>
  <c r="AU6" i="11"/>
  <c r="AW6" i="11" s="1"/>
  <c r="AP6" i="11"/>
  <c r="AR6" i="11" s="1"/>
  <c r="AO6" i="11"/>
  <c r="AK6" i="11"/>
  <c r="AM6" i="11" s="1"/>
  <c r="AJ6" i="11"/>
  <c r="AF6" i="11"/>
  <c r="AH6" i="11" s="1"/>
  <c r="AA6" i="11"/>
  <c r="AC6" i="11" s="1"/>
  <c r="V6" i="11"/>
  <c r="X6" i="11" s="1"/>
  <c r="Q6" i="11"/>
  <c r="U6" i="11" s="1"/>
  <c r="L6" i="11"/>
  <c r="N6" i="11" s="1"/>
  <c r="G6" i="11"/>
  <c r="I6" i="11" s="1"/>
  <c r="B6" i="11"/>
  <c r="D6" i="11" s="1"/>
  <c r="F12" i="12" l="1"/>
  <c r="D10" i="12"/>
  <c r="AY9" i="12"/>
  <c r="AY11" i="12"/>
  <c r="AR10" i="12"/>
  <c r="AR12" i="12"/>
  <c r="AO12" i="12"/>
  <c r="AM6" i="12"/>
  <c r="AO10" i="12"/>
  <c r="AH11" i="12"/>
  <c r="AE13" i="12"/>
  <c r="AE8" i="12"/>
  <c r="AE11" i="12"/>
  <c r="X12" i="12"/>
  <c r="X10" i="12"/>
  <c r="S6" i="12"/>
  <c r="P10" i="12"/>
  <c r="P13" i="12"/>
  <c r="P9" i="12"/>
  <c r="P8" i="12"/>
  <c r="D6" i="12"/>
  <c r="AH8" i="12"/>
  <c r="AT6" i="12"/>
  <c r="AR6" i="12"/>
  <c r="X6" i="12"/>
  <c r="AJ9" i="12"/>
  <c r="AH9" i="12"/>
  <c r="S8" i="12"/>
  <c r="I10" i="12"/>
  <c r="AC10" i="12"/>
  <c r="AW10" i="12"/>
  <c r="S11" i="12"/>
  <c r="I12" i="12"/>
  <c r="AC12" i="12"/>
  <c r="AW12" i="12"/>
  <c r="S13" i="12"/>
  <c r="AR8" i="12"/>
  <c r="AR13" i="12"/>
  <c r="I6" i="12"/>
  <c r="AC6" i="12"/>
  <c r="AW6" i="12"/>
  <c r="S9" i="12"/>
  <c r="D8" i="12"/>
  <c r="X8" i="12"/>
  <c r="AR9" i="12"/>
  <c r="AH10" i="12"/>
  <c r="D11" i="12"/>
  <c r="X11" i="12"/>
  <c r="AR11" i="12"/>
  <c r="AH12" i="12"/>
  <c r="D13" i="12"/>
  <c r="X13" i="12"/>
  <c r="AW13" i="12"/>
  <c r="N6" i="12"/>
  <c r="AH6" i="12"/>
  <c r="D9" i="12"/>
  <c r="X9" i="12"/>
  <c r="K10" i="11"/>
  <c r="K12" i="11"/>
  <c r="K11" i="11"/>
  <c r="K13" i="11"/>
  <c r="K9" i="11"/>
  <c r="K8" i="11"/>
  <c r="K6" i="11"/>
  <c r="AH10" i="11"/>
  <c r="AY6" i="11"/>
  <c r="D8" i="11"/>
  <c r="AJ8" i="11"/>
  <c r="F12" i="11"/>
  <c r="Z13" i="11"/>
  <c r="AW9" i="11"/>
  <c r="P6" i="11"/>
  <c r="U9" i="11"/>
  <c r="Z6" i="11"/>
  <c r="AE9" i="11"/>
  <c r="AC13" i="11"/>
  <c r="S11" i="11"/>
  <c r="S10" i="11"/>
  <c r="AH11" i="11"/>
  <c r="P12" i="11"/>
  <c r="AJ9" i="11"/>
  <c r="AM12" i="11"/>
  <c r="AT9" i="11"/>
  <c r="F6" i="11"/>
  <c r="Z9" i="11"/>
  <c r="X11" i="11"/>
  <c r="S6" i="11"/>
  <c r="AE6" i="11"/>
  <c r="S8" i="11"/>
  <c r="P9" i="11"/>
  <c r="D10" i="11"/>
  <c r="P10" i="11"/>
  <c r="AM10" i="11"/>
  <c r="N11" i="11"/>
  <c r="AW11" i="11"/>
  <c r="X12" i="11"/>
  <c r="AJ12" i="11"/>
  <c r="AJ13" i="11"/>
  <c r="AC8" i="11"/>
  <c r="S13" i="11"/>
  <c r="AT6" i="11"/>
  <c r="F9" i="11"/>
  <c r="AC10" i="11"/>
  <c r="AM11" i="11"/>
  <c r="AW12" i="11"/>
  <c r="AW10" i="11"/>
  <c r="AR8" i="11"/>
  <c r="AR13" i="11"/>
  <c r="AU13" i="10" l="1"/>
  <c r="AY13" i="10" s="1"/>
  <c r="AP13" i="10"/>
  <c r="AT13" i="10" s="1"/>
  <c r="AK13" i="10"/>
  <c r="AF13" i="10"/>
  <c r="AJ13" i="10" s="1"/>
  <c r="AA13" i="10"/>
  <c r="AC13" i="10" s="1"/>
  <c r="Z13" i="10"/>
  <c r="V13" i="10"/>
  <c r="X13" i="10" s="1"/>
  <c r="Q13" i="10"/>
  <c r="U13" i="10" s="1"/>
  <c r="P13" i="10"/>
  <c r="N13" i="10"/>
  <c r="L13" i="10"/>
  <c r="G13" i="10"/>
  <c r="I13" i="10" s="1"/>
  <c r="E13" i="10"/>
  <c r="AU12" i="10"/>
  <c r="AY12" i="10" s="1"/>
  <c r="AP12" i="10"/>
  <c r="AR12" i="10" s="1"/>
  <c r="AO12" i="10"/>
  <c r="AM12" i="10"/>
  <c r="AK12" i="10"/>
  <c r="AF12" i="10"/>
  <c r="AJ12" i="10" s="1"/>
  <c r="AA12" i="10"/>
  <c r="AE12" i="10" s="1"/>
  <c r="Z12" i="10"/>
  <c r="V12" i="10"/>
  <c r="X12" i="10" s="1"/>
  <c r="Q12" i="10"/>
  <c r="U12" i="10" s="1"/>
  <c r="P12" i="10"/>
  <c r="N12" i="10"/>
  <c r="L12" i="10"/>
  <c r="G12" i="10"/>
  <c r="K12" i="10" s="1"/>
  <c r="E12" i="10"/>
  <c r="C12" i="10"/>
  <c r="B12" i="10" s="1"/>
  <c r="F12" i="10" s="1"/>
  <c r="AW11" i="10"/>
  <c r="AU11" i="10"/>
  <c r="AY11" i="10" s="1"/>
  <c r="AP11" i="10"/>
  <c r="AO11" i="10"/>
  <c r="AM11" i="10"/>
  <c r="AK11" i="10"/>
  <c r="AF11" i="10"/>
  <c r="AA11" i="10"/>
  <c r="AE11" i="10" s="1"/>
  <c r="V11" i="10"/>
  <c r="U11" i="10"/>
  <c r="Q11" i="10"/>
  <c r="S11" i="10" s="1"/>
  <c r="L11" i="10"/>
  <c r="G11" i="10"/>
  <c r="K11" i="10" s="1"/>
  <c r="E11" i="10"/>
  <c r="C11" i="10"/>
  <c r="B11" i="10" s="1"/>
  <c r="AU10" i="10"/>
  <c r="AW10" i="10" s="1"/>
  <c r="AT10" i="10"/>
  <c r="AP10" i="10"/>
  <c r="AR10" i="10" s="1"/>
  <c r="AK10" i="10"/>
  <c r="AO10" i="10" s="1"/>
  <c r="AJ10" i="10"/>
  <c r="AH10" i="10"/>
  <c r="AF10" i="10"/>
  <c r="AA10" i="10"/>
  <c r="AC10" i="10" s="1"/>
  <c r="Z10" i="10"/>
  <c r="V10" i="10"/>
  <c r="X10" i="10" s="1"/>
  <c r="Q10" i="10"/>
  <c r="U10" i="10" s="1"/>
  <c r="P10" i="10"/>
  <c r="L10" i="10"/>
  <c r="N10" i="10" s="1"/>
  <c r="G10" i="10"/>
  <c r="I10" i="10" s="1"/>
  <c r="E10" i="10"/>
  <c r="AU9" i="10"/>
  <c r="AY9" i="10" s="1"/>
  <c r="AT9" i="10"/>
  <c r="AP9" i="10"/>
  <c r="AR9" i="10" s="1"/>
  <c r="AK9" i="10"/>
  <c r="AJ9" i="10"/>
  <c r="AF9" i="10"/>
  <c r="AH9" i="10" s="1"/>
  <c r="AA9" i="10"/>
  <c r="AE9" i="10" s="1"/>
  <c r="Z9" i="10"/>
  <c r="V9" i="10"/>
  <c r="X9" i="10" s="1"/>
  <c r="Q9" i="10"/>
  <c r="S9" i="10" s="1"/>
  <c r="P9" i="10"/>
  <c r="L9" i="10"/>
  <c r="N9" i="10" s="1"/>
  <c r="G9" i="10"/>
  <c r="K9" i="10" s="1"/>
  <c r="E9" i="10"/>
  <c r="AU8" i="10"/>
  <c r="AT8" i="10"/>
  <c r="AP8" i="10"/>
  <c r="AR8" i="10" s="1"/>
  <c r="AK8" i="10"/>
  <c r="AF8" i="10"/>
  <c r="AA8" i="10"/>
  <c r="AE8" i="10" s="1"/>
  <c r="V8" i="10"/>
  <c r="Q8" i="10"/>
  <c r="U8" i="10" s="1"/>
  <c r="L8" i="10"/>
  <c r="I8" i="10"/>
  <c r="G8" i="10"/>
  <c r="K8" i="10" s="1"/>
  <c r="E8" i="10"/>
  <c r="AU7" i="10"/>
  <c r="AP7" i="10"/>
  <c r="AK7" i="10"/>
  <c r="AF7" i="10"/>
  <c r="AA7" i="10"/>
  <c r="V7" i="10"/>
  <c r="Q7" i="10"/>
  <c r="C7" i="10" s="1"/>
  <c r="L7" i="10"/>
  <c r="G7" i="10"/>
  <c r="E7" i="10"/>
  <c r="AX6" i="10"/>
  <c r="AV6" i="10"/>
  <c r="AU6" i="10" s="1"/>
  <c r="AY6" i="10" s="1"/>
  <c r="AS6" i="10"/>
  <c r="AQ6" i="10"/>
  <c r="AP6" i="10"/>
  <c r="AT6" i="10" s="1"/>
  <c r="AN6" i="10"/>
  <c r="AL6" i="10"/>
  <c r="AK6" i="10" s="1"/>
  <c r="AM6" i="10" s="1"/>
  <c r="AI6" i="10"/>
  <c r="AG6" i="10"/>
  <c r="AD6" i="10"/>
  <c r="AB6" i="10"/>
  <c r="Y6" i="10"/>
  <c r="W6" i="10"/>
  <c r="T6" i="10"/>
  <c r="R6" i="10"/>
  <c r="O6" i="10"/>
  <c r="M6" i="10"/>
  <c r="L6" i="10"/>
  <c r="J6" i="10"/>
  <c r="H6" i="10"/>
  <c r="AP13" i="9"/>
  <c r="AT13" i="9" s="1"/>
  <c r="AK13" i="9"/>
  <c r="AM13" i="9" s="1"/>
  <c r="AH13" i="9"/>
  <c r="AF13" i="9"/>
  <c r="AJ13" i="9" s="1"/>
  <c r="AE13" i="9"/>
  <c r="AA13" i="9"/>
  <c r="AC13" i="9" s="1"/>
  <c r="V13" i="9"/>
  <c r="Z13" i="9" s="1"/>
  <c r="Q13" i="9"/>
  <c r="S13" i="9" s="1"/>
  <c r="P13" i="9"/>
  <c r="N13" i="9"/>
  <c r="L13" i="9"/>
  <c r="G13" i="9"/>
  <c r="K13" i="9" s="1"/>
  <c r="E13" i="9"/>
  <c r="C13" i="9"/>
  <c r="B13" i="9" s="1"/>
  <c r="AP12" i="9"/>
  <c r="AK12" i="9"/>
  <c r="AO12" i="9" s="1"/>
  <c r="AF12" i="9"/>
  <c r="AE12" i="9"/>
  <c r="AC12" i="9"/>
  <c r="AA12" i="9"/>
  <c r="V12" i="9"/>
  <c r="Q12" i="9"/>
  <c r="U12" i="9" s="1"/>
  <c r="L12" i="9"/>
  <c r="K12" i="9"/>
  <c r="G12" i="9"/>
  <c r="I12" i="9" s="1"/>
  <c r="E12" i="9"/>
  <c r="C12" i="9"/>
  <c r="AP11" i="9"/>
  <c r="AO11" i="9"/>
  <c r="AK11" i="9"/>
  <c r="AM11" i="9" s="1"/>
  <c r="AF11" i="9"/>
  <c r="AH11" i="9" s="1"/>
  <c r="AE11" i="9"/>
  <c r="AA11" i="9"/>
  <c r="AC11" i="9" s="1"/>
  <c r="V11" i="9"/>
  <c r="Z11" i="9" s="1"/>
  <c r="Q11" i="9"/>
  <c r="S11" i="9" s="1"/>
  <c r="L11" i="9"/>
  <c r="N11" i="9" s="1"/>
  <c r="K11" i="9"/>
  <c r="G11" i="9"/>
  <c r="I11" i="9" s="1"/>
  <c r="E11" i="9"/>
  <c r="C11" i="9"/>
  <c r="B11" i="9" s="1"/>
  <c r="F11" i="9" s="1"/>
  <c r="AT10" i="9"/>
  <c r="AP10" i="9"/>
  <c r="AR10" i="9" s="1"/>
  <c r="AO10" i="9"/>
  <c r="AK10" i="9"/>
  <c r="AM10" i="9" s="1"/>
  <c r="AF10" i="9"/>
  <c r="AJ10" i="9" s="1"/>
  <c r="AA10" i="9"/>
  <c r="AE10" i="9" s="1"/>
  <c r="V10" i="9"/>
  <c r="Q10" i="9"/>
  <c r="U10" i="9" s="1"/>
  <c r="P10" i="9"/>
  <c r="L10" i="9"/>
  <c r="N10" i="9" s="1"/>
  <c r="G10" i="9"/>
  <c r="K10" i="9" s="1"/>
  <c r="E10" i="9"/>
  <c r="C10" i="9"/>
  <c r="B10" i="9" s="1"/>
  <c r="F10" i="9" s="1"/>
  <c r="AR9" i="9"/>
  <c r="AP9" i="9"/>
  <c r="AT9" i="9" s="1"/>
  <c r="AK9" i="9"/>
  <c r="AF9" i="9"/>
  <c r="AE9" i="9"/>
  <c r="AA9" i="9"/>
  <c r="AC9" i="9" s="1"/>
  <c r="Z9" i="9"/>
  <c r="V9" i="9"/>
  <c r="X9" i="9" s="1"/>
  <c r="U9" i="9"/>
  <c r="S9" i="9"/>
  <c r="Q9" i="9"/>
  <c r="L9" i="9"/>
  <c r="P9" i="9" s="1"/>
  <c r="G9" i="9"/>
  <c r="I9" i="9" s="1"/>
  <c r="E9" i="9"/>
  <c r="C9" i="9"/>
  <c r="AP8" i="9"/>
  <c r="AM8" i="9"/>
  <c r="AK8" i="9"/>
  <c r="AF8" i="9"/>
  <c r="AJ8" i="9" s="1"/>
  <c r="AA8" i="9"/>
  <c r="V8" i="9"/>
  <c r="Z8" i="9" s="1"/>
  <c r="Q8" i="9"/>
  <c r="L8" i="9"/>
  <c r="P8" i="9" s="1"/>
  <c r="G8" i="9"/>
  <c r="E8" i="9"/>
  <c r="B8" i="9" s="1"/>
  <c r="D8" i="9" s="1"/>
  <c r="C8" i="9"/>
  <c r="AS6" i="9"/>
  <c r="AQ6" i="9"/>
  <c r="AN6" i="9"/>
  <c r="AL6" i="9"/>
  <c r="AI6" i="9"/>
  <c r="AG6" i="9"/>
  <c r="AH6" i="9" s="1"/>
  <c r="AD6" i="9"/>
  <c r="AB6" i="9"/>
  <c r="Y6" i="9"/>
  <c r="W6" i="9"/>
  <c r="T6" i="9"/>
  <c r="R6" i="9"/>
  <c r="O6" i="9"/>
  <c r="M6" i="9"/>
  <c r="J6" i="9"/>
  <c r="H6" i="9"/>
  <c r="AT13" i="8"/>
  <c r="AR13" i="8"/>
  <c r="AP13" i="8"/>
  <c r="AO13" i="8"/>
  <c r="AK13" i="8"/>
  <c r="AM13" i="8" s="1"/>
  <c r="AF13" i="8"/>
  <c r="AJ13" i="8" s="1"/>
  <c r="AA13" i="8"/>
  <c r="AC13" i="8" s="1"/>
  <c r="Z13" i="8"/>
  <c r="X13" i="8"/>
  <c r="V13" i="8"/>
  <c r="Q13" i="8"/>
  <c r="S13" i="8" s="1"/>
  <c r="L13" i="8"/>
  <c r="P13" i="8" s="1"/>
  <c r="G13" i="8"/>
  <c r="I13" i="8" s="1"/>
  <c r="E13" i="8"/>
  <c r="C13" i="8"/>
  <c r="AP12" i="8"/>
  <c r="AK12" i="8"/>
  <c r="AO12" i="8" s="1"/>
  <c r="AF12" i="8"/>
  <c r="AA12" i="8"/>
  <c r="AE12" i="8" s="1"/>
  <c r="V12" i="8"/>
  <c r="U12" i="8"/>
  <c r="S12" i="8"/>
  <c r="Q12" i="8"/>
  <c r="L12" i="8"/>
  <c r="G12" i="8"/>
  <c r="K12" i="8" s="1"/>
  <c r="E12" i="8"/>
  <c r="C12" i="8"/>
  <c r="B12" i="8" s="1"/>
  <c r="D12" i="8" s="1"/>
  <c r="AP11" i="8"/>
  <c r="AR11" i="8" s="1"/>
  <c r="AK11" i="8"/>
  <c r="AM11" i="8" s="1"/>
  <c r="AF11" i="8"/>
  <c r="AJ11" i="8" s="1"/>
  <c r="AE11" i="8"/>
  <c r="AA11" i="8"/>
  <c r="AC11" i="8" s="1"/>
  <c r="V11" i="8"/>
  <c r="X11" i="8" s="1"/>
  <c r="U11" i="8"/>
  <c r="Q11" i="8"/>
  <c r="S11" i="8" s="1"/>
  <c r="L11" i="8"/>
  <c r="P11" i="8" s="1"/>
  <c r="G11" i="8"/>
  <c r="K11" i="8" s="1"/>
  <c r="E11" i="8"/>
  <c r="C11" i="8"/>
  <c r="AT10" i="8"/>
  <c r="AP10" i="8"/>
  <c r="AR10" i="8" s="1"/>
  <c r="AK10" i="8"/>
  <c r="AO10" i="8" s="1"/>
  <c r="AF10" i="8"/>
  <c r="AH10" i="8" s="1"/>
  <c r="AE10" i="8"/>
  <c r="AC10" i="8"/>
  <c r="AA10" i="8"/>
  <c r="Z10" i="8"/>
  <c r="V10" i="8"/>
  <c r="X10" i="8" s="1"/>
  <c r="Q10" i="8"/>
  <c r="U10" i="8" s="1"/>
  <c r="L10" i="8"/>
  <c r="N10" i="8" s="1"/>
  <c r="K10" i="8"/>
  <c r="I10" i="8"/>
  <c r="G10" i="8"/>
  <c r="E10" i="8"/>
  <c r="C10" i="8"/>
  <c r="B10" i="8" s="1"/>
  <c r="F10" i="8" s="1"/>
  <c r="AT9" i="8"/>
  <c r="AR9" i="8"/>
  <c r="AP9" i="8"/>
  <c r="AK9" i="8"/>
  <c r="AF9" i="8"/>
  <c r="AE9" i="8"/>
  <c r="AA9" i="8"/>
  <c r="AC9" i="8" s="1"/>
  <c r="Z9" i="8"/>
  <c r="V9" i="8"/>
  <c r="X9" i="8" s="1"/>
  <c r="Q9" i="8"/>
  <c r="S9" i="8" s="1"/>
  <c r="P9" i="8"/>
  <c r="N9" i="8"/>
  <c r="L9" i="8"/>
  <c r="G9" i="8"/>
  <c r="I9" i="8" s="1"/>
  <c r="E9" i="8"/>
  <c r="C9" i="8"/>
  <c r="AP8" i="8"/>
  <c r="AP6" i="8" s="1"/>
  <c r="AT6" i="8" s="1"/>
  <c r="AK8" i="8"/>
  <c r="AO8" i="8" s="1"/>
  <c r="AJ8" i="8"/>
  <c r="AF8" i="8"/>
  <c r="AA8" i="8"/>
  <c r="V8" i="8"/>
  <c r="Z8" i="8" s="1"/>
  <c r="Q8" i="8"/>
  <c r="L8" i="8"/>
  <c r="P8" i="8" s="1"/>
  <c r="G8" i="8"/>
  <c r="E8" i="8"/>
  <c r="C8" i="8"/>
  <c r="AS6" i="8"/>
  <c r="AQ6" i="8"/>
  <c r="AN6" i="8"/>
  <c r="AL6" i="8"/>
  <c r="AI6" i="8"/>
  <c r="AG6" i="8"/>
  <c r="AH6" i="8" s="1"/>
  <c r="AD6" i="8"/>
  <c r="AB6" i="8"/>
  <c r="Y6" i="8"/>
  <c r="W6" i="8"/>
  <c r="T6" i="8"/>
  <c r="R6" i="8"/>
  <c r="O6" i="8"/>
  <c r="M6" i="8"/>
  <c r="J6" i="8"/>
  <c r="H6" i="8"/>
  <c r="AP13" i="7"/>
  <c r="AT13" i="7" s="1"/>
  <c r="AO13" i="7"/>
  <c r="AK13" i="7"/>
  <c r="AM13" i="7" s="1"/>
  <c r="AJ13" i="7"/>
  <c r="AF13" i="7"/>
  <c r="AH13" i="7" s="1"/>
  <c r="AA13" i="7"/>
  <c r="AC13" i="7" s="1"/>
  <c r="V13" i="7"/>
  <c r="Z13" i="7" s="1"/>
  <c r="U13" i="7"/>
  <c r="Q13" i="7"/>
  <c r="S13" i="7" s="1"/>
  <c r="L13" i="7"/>
  <c r="P13" i="7" s="1"/>
  <c r="G13" i="7"/>
  <c r="I13" i="7" s="1"/>
  <c r="E13" i="7"/>
  <c r="C13" i="7"/>
  <c r="B13" i="7" s="1"/>
  <c r="AP12" i="7"/>
  <c r="AK12" i="7"/>
  <c r="AO12" i="7" s="1"/>
  <c r="AF12" i="7"/>
  <c r="AA12" i="7"/>
  <c r="AE12" i="7" s="1"/>
  <c r="V12" i="7"/>
  <c r="S12" i="7"/>
  <c r="Q12" i="7"/>
  <c r="U12" i="7" s="1"/>
  <c r="L12" i="7"/>
  <c r="K12" i="7"/>
  <c r="I12" i="7"/>
  <c r="G12" i="7"/>
  <c r="E12" i="7"/>
  <c r="C12" i="7"/>
  <c r="AP11" i="7"/>
  <c r="AK11" i="7"/>
  <c r="AO11" i="7" s="1"/>
  <c r="AF11" i="7"/>
  <c r="AH11" i="7" s="1"/>
  <c r="AA11" i="7"/>
  <c r="AC11" i="7" s="1"/>
  <c r="V11" i="7"/>
  <c r="Z11" i="7" s="1"/>
  <c r="Q11" i="7"/>
  <c r="L11" i="7"/>
  <c r="N11" i="7" s="1"/>
  <c r="K11" i="7"/>
  <c r="G11" i="7"/>
  <c r="I11" i="7" s="1"/>
  <c r="E11" i="7"/>
  <c r="C11" i="7"/>
  <c r="AP10" i="7"/>
  <c r="AR10" i="7" s="1"/>
  <c r="AO10" i="7"/>
  <c r="AK10" i="7"/>
  <c r="AM10" i="7" s="1"/>
  <c r="AF10" i="7"/>
  <c r="AH10" i="7" s="1"/>
  <c r="AA10" i="7"/>
  <c r="AE10" i="7" s="1"/>
  <c r="V10" i="7"/>
  <c r="V6" i="7" s="1"/>
  <c r="Q10" i="7"/>
  <c r="U10" i="7" s="1"/>
  <c r="P10" i="7"/>
  <c r="L10" i="7"/>
  <c r="N10" i="7" s="1"/>
  <c r="G10" i="7"/>
  <c r="K10" i="7" s="1"/>
  <c r="E10" i="7"/>
  <c r="F10" i="7" s="1"/>
  <c r="C10" i="7"/>
  <c r="B10" i="7"/>
  <c r="AP9" i="7"/>
  <c r="AT9" i="7" s="1"/>
  <c r="AK9" i="7"/>
  <c r="AF9" i="7"/>
  <c r="AA9" i="7"/>
  <c r="AC9" i="7" s="1"/>
  <c r="Z9" i="7"/>
  <c r="X9" i="7"/>
  <c r="V9" i="7"/>
  <c r="Q9" i="7"/>
  <c r="S9" i="7" s="1"/>
  <c r="L9" i="7"/>
  <c r="P9" i="7" s="1"/>
  <c r="G9" i="7"/>
  <c r="I9" i="7" s="1"/>
  <c r="E9" i="7"/>
  <c r="C9" i="7"/>
  <c r="AP8" i="7"/>
  <c r="AK8" i="7"/>
  <c r="AM8" i="7" s="1"/>
  <c r="AF8" i="7"/>
  <c r="AJ8" i="7" s="1"/>
  <c r="AA8" i="7"/>
  <c r="V8" i="7"/>
  <c r="Z8" i="7" s="1"/>
  <c r="Q8" i="7"/>
  <c r="P8" i="7"/>
  <c r="N8" i="7"/>
  <c r="L8" i="7"/>
  <c r="G8" i="7"/>
  <c r="E8" i="7"/>
  <c r="C8" i="7"/>
  <c r="B8" i="7" s="1"/>
  <c r="AS6" i="7"/>
  <c r="AQ6" i="7"/>
  <c r="AN6" i="7"/>
  <c r="AL6" i="7"/>
  <c r="AI6" i="7"/>
  <c r="AG6" i="7"/>
  <c r="AH6" i="7" s="1"/>
  <c r="AD6" i="7"/>
  <c r="AB6" i="7"/>
  <c r="Y6" i="7"/>
  <c r="W6" i="7"/>
  <c r="T6" i="7"/>
  <c r="R6" i="7"/>
  <c r="O6" i="7"/>
  <c r="M6" i="7"/>
  <c r="J6" i="7"/>
  <c r="H6" i="7"/>
  <c r="G6" i="7"/>
  <c r="AP13" i="6"/>
  <c r="AT13" i="6" s="1"/>
  <c r="AO13" i="6"/>
  <c r="AK13" i="6"/>
  <c r="AM13" i="6" s="1"/>
  <c r="AF13" i="6"/>
  <c r="AJ13" i="6" s="1"/>
  <c r="AA13" i="6"/>
  <c r="AC13" i="6" s="1"/>
  <c r="Z13" i="6"/>
  <c r="X13" i="6"/>
  <c r="V13" i="6"/>
  <c r="U13" i="6"/>
  <c r="Q13" i="6"/>
  <c r="S13" i="6" s="1"/>
  <c r="L13" i="6"/>
  <c r="P13" i="6" s="1"/>
  <c r="G13" i="6"/>
  <c r="I13" i="6" s="1"/>
  <c r="E13" i="6"/>
  <c r="C13" i="6"/>
  <c r="AP12" i="6"/>
  <c r="AK12" i="6"/>
  <c r="AO12" i="6" s="1"/>
  <c r="AF12" i="6"/>
  <c r="AE12" i="6"/>
  <c r="AA12" i="6"/>
  <c r="AC12" i="6" s="1"/>
  <c r="V12" i="6"/>
  <c r="Z12" i="6" s="1"/>
  <c r="U12" i="6"/>
  <c r="Q12" i="6"/>
  <c r="S12" i="6" s="1"/>
  <c r="L12" i="6"/>
  <c r="G12" i="6"/>
  <c r="K12" i="6" s="1"/>
  <c r="E12" i="6"/>
  <c r="C12" i="6"/>
  <c r="AP11" i="6"/>
  <c r="AR11" i="6" s="1"/>
  <c r="AK11" i="6"/>
  <c r="AM11" i="6" s="1"/>
  <c r="AF11" i="6"/>
  <c r="AA11" i="6"/>
  <c r="AA6" i="6" s="1"/>
  <c r="V11" i="6"/>
  <c r="X11" i="6" s="1"/>
  <c r="Q11" i="6"/>
  <c r="S11" i="6" s="1"/>
  <c r="L11" i="6"/>
  <c r="G11" i="6"/>
  <c r="I11" i="6" s="1"/>
  <c r="E11" i="6"/>
  <c r="C11" i="6"/>
  <c r="AP10" i="6"/>
  <c r="AR10" i="6" s="1"/>
  <c r="AO10" i="6"/>
  <c r="AK10" i="6"/>
  <c r="AM10" i="6" s="1"/>
  <c r="AJ10" i="6"/>
  <c r="AF10" i="6"/>
  <c r="AH10" i="6" s="1"/>
  <c r="AA10" i="6"/>
  <c r="AE10" i="6" s="1"/>
  <c r="V10" i="6"/>
  <c r="X10" i="6" s="1"/>
  <c r="Q10" i="6"/>
  <c r="U10" i="6" s="1"/>
  <c r="L10" i="6"/>
  <c r="P10" i="6" s="1"/>
  <c r="K10" i="6"/>
  <c r="G10" i="6"/>
  <c r="I10" i="6" s="1"/>
  <c r="E10" i="6"/>
  <c r="C10" i="6"/>
  <c r="AT9" i="6"/>
  <c r="AR9" i="6"/>
  <c r="AP9" i="6"/>
  <c r="AK9" i="6"/>
  <c r="AF9" i="6"/>
  <c r="AA9" i="6"/>
  <c r="AC9" i="6" s="1"/>
  <c r="V9" i="6"/>
  <c r="X9" i="6" s="1"/>
  <c r="Q9" i="6"/>
  <c r="S9" i="6" s="1"/>
  <c r="L9" i="6"/>
  <c r="P9" i="6" s="1"/>
  <c r="K9" i="6"/>
  <c r="G9" i="6"/>
  <c r="I9" i="6" s="1"/>
  <c r="E9" i="6"/>
  <c r="C9" i="6"/>
  <c r="AK8" i="6"/>
  <c r="AJ8" i="6"/>
  <c r="AE8" i="6"/>
  <c r="AA8" i="6"/>
  <c r="AC8" i="6" s="1"/>
  <c r="V8" i="6"/>
  <c r="Q8" i="6"/>
  <c r="S8" i="6" s="1"/>
  <c r="P8" i="6"/>
  <c r="N8" i="6"/>
  <c r="L8" i="6"/>
  <c r="E8" i="6"/>
  <c r="C8" i="6"/>
  <c r="AS6" i="6"/>
  <c r="AQ6" i="6"/>
  <c r="AN6" i="6"/>
  <c r="AL6" i="6"/>
  <c r="AI6" i="6"/>
  <c r="AG6" i="6"/>
  <c r="AH6" i="6" s="1"/>
  <c r="AD6" i="6"/>
  <c r="AB6" i="6"/>
  <c r="Y6" i="6"/>
  <c r="W6" i="6"/>
  <c r="T6" i="6"/>
  <c r="R6" i="6"/>
  <c r="O6" i="6"/>
  <c r="M6" i="6"/>
  <c r="J6" i="6"/>
  <c r="H6" i="6"/>
  <c r="AT13" i="4"/>
  <c r="AR13" i="4"/>
  <c r="AO13" i="4"/>
  <c r="AM13" i="4"/>
  <c r="AJ13" i="4"/>
  <c r="AH13" i="4"/>
  <c r="AE13" i="4"/>
  <c r="AC13" i="4"/>
  <c r="Z13" i="4"/>
  <c r="X13" i="4"/>
  <c r="U13" i="4"/>
  <c r="S13" i="4"/>
  <c r="P13" i="4"/>
  <c r="N13" i="4"/>
  <c r="K13" i="4"/>
  <c r="I13" i="4"/>
  <c r="F13" i="4"/>
  <c r="D13" i="4"/>
  <c r="AT12" i="4"/>
  <c r="AR12" i="4"/>
  <c r="AO12" i="4"/>
  <c r="AM12" i="4"/>
  <c r="AJ12" i="4"/>
  <c r="AH12" i="4"/>
  <c r="AE12" i="4"/>
  <c r="AC12" i="4"/>
  <c r="Z12" i="4"/>
  <c r="X12" i="4"/>
  <c r="U12" i="4"/>
  <c r="S12" i="4"/>
  <c r="P12" i="4"/>
  <c r="N12" i="4"/>
  <c r="K12" i="4"/>
  <c r="I12" i="4"/>
  <c r="F12" i="4"/>
  <c r="D12" i="4"/>
  <c r="AT11" i="4"/>
  <c r="AR11" i="4"/>
  <c r="AO11" i="4"/>
  <c r="AM11" i="4"/>
  <c r="AJ11" i="4"/>
  <c r="AH11" i="4"/>
  <c r="AE11" i="4"/>
  <c r="AC11" i="4"/>
  <c r="Z11" i="4"/>
  <c r="X11" i="4"/>
  <c r="U11" i="4"/>
  <c r="S11" i="4"/>
  <c r="P11" i="4"/>
  <c r="N11" i="4"/>
  <c r="K11" i="4"/>
  <c r="I11" i="4"/>
  <c r="F11" i="4"/>
  <c r="D11" i="4"/>
  <c r="AT10" i="4"/>
  <c r="AR10" i="4"/>
  <c r="AO10" i="4"/>
  <c r="AM10" i="4"/>
  <c r="AJ10" i="4"/>
  <c r="AH10" i="4"/>
  <c r="AE10" i="4"/>
  <c r="AC10" i="4"/>
  <c r="Z10" i="4"/>
  <c r="X10" i="4"/>
  <c r="U10" i="4"/>
  <c r="S10" i="4"/>
  <c r="P10" i="4"/>
  <c r="N10" i="4"/>
  <c r="K10" i="4"/>
  <c r="I10" i="4"/>
  <c r="F10" i="4"/>
  <c r="D10" i="4"/>
  <c r="AT9" i="4"/>
  <c r="AR9" i="4"/>
  <c r="AO9" i="4"/>
  <c r="AM9" i="4"/>
  <c r="AJ9" i="4"/>
  <c r="AH9" i="4"/>
  <c r="AE9" i="4"/>
  <c r="AC9" i="4"/>
  <c r="Z9" i="4"/>
  <c r="X9" i="4"/>
  <c r="U9" i="4"/>
  <c r="S9" i="4"/>
  <c r="P9" i="4"/>
  <c r="N9" i="4"/>
  <c r="K9" i="4"/>
  <c r="I9" i="4"/>
  <c r="F9" i="4"/>
  <c r="D9" i="4"/>
  <c r="AT8" i="4"/>
  <c r="AR8" i="4"/>
  <c r="AO8" i="4"/>
  <c r="AM8" i="4"/>
  <c r="AE8" i="4"/>
  <c r="AC8" i="4"/>
  <c r="Z8" i="4"/>
  <c r="X8" i="4"/>
  <c r="U8" i="4"/>
  <c r="S8" i="4"/>
  <c r="P8" i="4"/>
  <c r="N8" i="4"/>
  <c r="F8" i="4"/>
  <c r="D8" i="4"/>
  <c r="AT6" i="4"/>
  <c r="AR6" i="4"/>
  <c r="AO6" i="4"/>
  <c r="AM6" i="4"/>
  <c r="AJ6" i="4"/>
  <c r="AH6" i="4"/>
  <c r="AE6" i="4"/>
  <c r="AC6" i="4"/>
  <c r="Z6" i="4"/>
  <c r="X6" i="4"/>
  <c r="U6" i="4"/>
  <c r="S6" i="4"/>
  <c r="P6" i="4"/>
  <c r="N6" i="4"/>
  <c r="K6" i="4"/>
  <c r="I6" i="4"/>
  <c r="F6" i="4"/>
  <c r="D6" i="4"/>
  <c r="AT13" i="3"/>
  <c r="AR13" i="3"/>
  <c r="AK13" i="3"/>
  <c r="AO13" i="3" s="1"/>
  <c r="AH13" i="3"/>
  <c r="AF13" i="3"/>
  <c r="AJ13" i="3" s="1"/>
  <c r="AE13" i="3"/>
  <c r="AC13" i="3"/>
  <c r="Z13" i="3"/>
  <c r="V13" i="3"/>
  <c r="X13" i="3" s="1"/>
  <c r="U13" i="3"/>
  <c r="S13" i="3"/>
  <c r="P13" i="3"/>
  <c r="N13" i="3"/>
  <c r="K13" i="3"/>
  <c r="I13" i="3"/>
  <c r="E13" i="3"/>
  <c r="C13" i="3"/>
  <c r="AT12" i="3"/>
  <c r="AR12" i="3"/>
  <c r="AM12" i="3"/>
  <c r="AK12" i="3"/>
  <c r="AO12" i="3" s="1"/>
  <c r="AJ12" i="3"/>
  <c r="AF12" i="3"/>
  <c r="AH12" i="3" s="1"/>
  <c r="AE12" i="3"/>
  <c r="AC12" i="3"/>
  <c r="V12" i="3"/>
  <c r="X12" i="3" s="1"/>
  <c r="U12" i="3"/>
  <c r="S12" i="3"/>
  <c r="P12" i="3"/>
  <c r="N12" i="3"/>
  <c r="K12" i="3"/>
  <c r="I12" i="3"/>
  <c r="E12" i="3"/>
  <c r="C12" i="3"/>
  <c r="AT11" i="3"/>
  <c r="AR11" i="3"/>
  <c r="AK11" i="3"/>
  <c r="AO11" i="3" s="1"/>
  <c r="AF11" i="3"/>
  <c r="AJ11" i="3" s="1"/>
  <c r="AE11" i="3"/>
  <c r="AC11" i="3"/>
  <c r="Z11" i="3"/>
  <c r="V11" i="3"/>
  <c r="X11" i="3" s="1"/>
  <c r="U11" i="3"/>
  <c r="S11" i="3"/>
  <c r="P11" i="3"/>
  <c r="N11" i="3"/>
  <c r="K11" i="3"/>
  <c r="I11" i="3"/>
  <c r="E11" i="3"/>
  <c r="C11" i="3"/>
  <c r="AT10" i="3"/>
  <c r="AR10" i="3"/>
  <c r="AK10" i="3"/>
  <c r="AO10" i="3" s="1"/>
  <c r="AF10" i="3"/>
  <c r="AJ10" i="3" s="1"/>
  <c r="AE10" i="3"/>
  <c r="AC10" i="3"/>
  <c r="Z10" i="3"/>
  <c r="V10" i="3"/>
  <c r="X10" i="3" s="1"/>
  <c r="U10" i="3"/>
  <c r="S10" i="3"/>
  <c r="P10" i="3"/>
  <c r="N10" i="3"/>
  <c r="K10" i="3"/>
  <c r="I10" i="3"/>
  <c r="E10" i="3"/>
  <c r="C10" i="3"/>
  <c r="AT9" i="3"/>
  <c r="AR9" i="3"/>
  <c r="AM9" i="3"/>
  <c r="AK9" i="3"/>
  <c r="AO9" i="3" s="1"/>
  <c r="AF9" i="3"/>
  <c r="AJ9" i="3" s="1"/>
  <c r="AE9" i="3"/>
  <c r="AC9" i="3"/>
  <c r="V9" i="3"/>
  <c r="X9" i="3" s="1"/>
  <c r="U9" i="3"/>
  <c r="S9" i="3"/>
  <c r="P9" i="3"/>
  <c r="N9" i="3"/>
  <c r="K9" i="3"/>
  <c r="I9" i="3"/>
  <c r="E9" i="3"/>
  <c r="C9" i="3"/>
  <c r="AT8" i="3"/>
  <c r="AR8" i="3"/>
  <c r="AK8" i="3"/>
  <c r="AO8" i="3" s="1"/>
  <c r="AF8" i="3"/>
  <c r="AE8" i="3"/>
  <c r="AC8" i="3"/>
  <c r="V8" i="3"/>
  <c r="B8" i="3" s="1"/>
  <c r="F8" i="3" s="1"/>
  <c r="U8" i="3"/>
  <c r="S8" i="3"/>
  <c r="P8" i="3"/>
  <c r="N8" i="3"/>
  <c r="E8" i="3"/>
  <c r="C8" i="3"/>
  <c r="AK7" i="3"/>
  <c r="AF7" i="3"/>
  <c r="V7" i="3"/>
  <c r="AT6" i="3"/>
  <c r="AR6" i="3"/>
  <c r="AN6" i="3"/>
  <c r="E6" i="3" s="1"/>
  <c r="AL6" i="3"/>
  <c r="C6" i="3" s="1"/>
  <c r="AF6" i="3"/>
  <c r="AE6" i="3"/>
  <c r="AC6" i="3"/>
  <c r="Z6" i="3"/>
  <c r="X6" i="3"/>
  <c r="V6" i="3"/>
  <c r="U6" i="3"/>
  <c r="S6" i="3"/>
  <c r="P6" i="3"/>
  <c r="N6" i="3"/>
  <c r="K6" i="3"/>
  <c r="I6" i="3"/>
  <c r="AP13" i="2"/>
  <c r="AK13" i="2"/>
  <c r="AO13" i="2" s="1"/>
  <c r="AF13" i="2"/>
  <c r="AJ13" i="2" s="1"/>
  <c r="AE13" i="2"/>
  <c r="AA13" i="2"/>
  <c r="AC13" i="2" s="1"/>
  <c r="V13" i="2"/>
  <c r="Q13" i="2"/>
  <c r="U13" i="2" s="1"/>
  <c r="L13" i="2"/>
  <c r="P13" i="2" s="1"/>
  <c r="G13" i="2"/>
  <c r="I13" i="2" s="1"/>
  <c r="B13" i="2"/>
  <c r="AP12" i="2"/>
  <c r="AT12" i="2" s="1"/>
  <c r="AK12" i="2"/>
  <c r="AO12" i="2" s="1"/>
  <c r="AJ12" i="2"/>
  <c r="AF12" i="2"/>
  <c r="AH12" i="2" s="1"/>
  <c r="AA12" i="2"/>
  <c r="V12" i="2"/>
  <c r="Z12" i="2" s="1"/>
  <c r="Q12" i="2"/>
  <c r="U12" i="2" s="1"/>
  <c r="L12" i="2"/>
  <c r="N12" i="2" s="1"/>
  <c r="G12" i="2"/>
  <c r="B12" i="2"/>
  <c r="F12" i="2" s="1"/>
  <c r="AP11" i="2"/>
  <c r="AT11" i="2" s="1"/>
  <c r="AO11" i="2"/>
  <c r="AK11" i="2"/>
  <c r="AM11" i="2" s="1"/>
  <c r="AF11" i="2"/>
  <c r="AA11" i="2"/>
  <c r="AE11" i="2" s="1"/>
  <c r="V11" i="2"/>
  <c r="Z11" i="2" s="1"/>
  <c r="Q11" i="2"/>
  <c r="S11" i="2" s="1"/>
  <c r="L11" i="2"/>
  <c r="G11" i="2"/>
  <c r="K11" i="2" s="1"/>
  <c r="B11" i="2"/>
  <c r="F11" i="2" s="1"/>
  <c r="AT10" i="2"/>
  <c r="AP10" i="2"/>
  <c r="AR10" i="2" s="1"/>
  <c r="AK10" i="2"/>
  <c r="AF10" i="2"/>
  <c r="AJ10" i="2" s="1"/>
  <c r="AA10" i="2"/>
  <c r="AE10" i="2" s="1"/>
  <c r="V10" i="2"/>
  <c r="X10" i="2" s="1"/>
  <c r="Q10" i="2"/>
  <c r="P10" i="2"/>
  <c r="L10" i="2"/>
  <c r="N10" i="2" s="1"/>
  <c r="G10" i="2"/>
  <c r="K10" i="2" s="1"/>
  <c r="F10" i="2"/>
  <c r="B10" i="2"/>
  <c r="D10" i="2" s="1"/>
  <c r="AP9" i="2"/>
  <c r="AK9" i="2"/>
  <c r="AO9" i="2" s="1"/>
  <c r="AF9" i="2"/>
  <c r="AJ9" i="2" s="1"/>
  <c r="AA9" i="2"/>
  <c r="AC9" i="2" s="1"/>
  <c r="V9" i="2"/>
  <c r="Q9" i="2"/>
  <c r="U9" i="2" s="1"/>
  <c r="L9" i="2"/>
  <c r="P9" i="2" s="1"/>
  <c r="G9" i="2"/>
  <c r="I9" i="2" s="1"/>
  <c r="B9" i="2"/>
  <c r="AT8" i="2"/>
  <c r="AR8" i="2"/>
  <c r="AP8" i="2"/>
  <c r="AK8" i="2"/>
  <c r="AO8" i="2" s="1"/>
  <c r="AF8" i="2"/>
  <c r="AA8" i="2"/>
  <c r="AE8" i="2" s="1"/>
  <c r="V8" i="2"/>
  <c r="Z8" i="2" s="1"/>
  <c r="Q8" i="2"/>
  <c r="U8" i="2" s="1"/>
  <c r="L8" i="2"/>
  <c r="P8" i="2" s="1"/>
  <c r="G8" i="2"/>
  <c r="B8" i="2"/>
  <c r="D8" i="2" s="1"/>
  <c r="AP7" i="2"/>
  <c r="AK7" i="2"/>
  <c r="AF7" i="2"/>
  <c r="AA7" i="2"/>
  <c r="V7" i="2"/>
  <c r="Q7" i="2"/>
  <c r="P7" i="2"/>
  <c r="N7" i="2"/>
  <c r="L7" i="2"/>
  <c r="G7" i="2"/>
  <c r="B7" i="2"/>
  <c r="AP6" i="2"/>
  <c r="AT6" i="2" s="1"/>
  <c r="AK6" i="2"/>
  <c r="AO6" i="2" s="1"/>
  <c r="AJ6" i="2"/>
  <c r="AF6" i="2"/>
  <c r="AH6" i="2" s="1"/>
  <c r="AA6" i="2"/>
  <c r="V6" i="2"/>
  <c r="Z6" i="2" s="1"/>
  <c r="Q6" i="2"/>
  <c r="U6" i="2" s="1"/>
  <c r="P6" i="2"/>
  <c r="L6" i="2"/>
  <c r="N6" i="2" s="1"/>
  <c r="G6" i="2"/>
  <c r="B6" i="2"/>
  <c r="D6" i="2" s="1"/>
  <c r="E6" i="6" l="1"/>
  <c r="V6" i="9"/>
  <c r="X6" i="9" s="1"/>
  <c r="AC8" i="2"/>
  <c r="U11" i="2"/>
  <c r="P12" i="2"/>
  <c r="K13" i="2"/>
  <c r="AM11" i="3"/>
  <c r="Z12" i="3"/>
  <c r="Z10" i="6"/>
  <c r="K9" i="7"/>
  <c r="AR9" i="7"/>
  <c r="Z10" i="7"/>
  <c r="AM12" i="7"/>
  <c r="AM12" i="8"/>
  <c r="L6" i="9"/>
  <c r="N6" i="9" s="1"/>
  <c r="X8" i="9"/>
  <c r="Z10" i="9"/>
  <c r="AO13" i="9"/>
  <c r="D11" i="10"/>
  <c r="D12" i="6"/>
  <c r="AE9" i="2"/>
  <c r="AC10" i="6"/>
  <c r="AM12" i="6"/>
  <c r="U9" i="8"/>
  <c r="I12" i="8"/>
  <c r="AE13" i="8"/>
  <c r="U13" i="9"/>
  <c r="S12" i="10"/>
  <c r="AT12" i="10"/>
  <c r="AH13" i="10"/>
  <c r="I12" i="6"/>
  <c r="L6" i="7"/>
  <c r="N6" i="7" s="1"/>
  <c r="AC10" i="7"/>
  <c r="AC11" i="2"/>
  <c r="AH10" i="3"/>
  <c r="N9" i="6"/>
  <c r="U11" i="6"/>
  <c r="X8" i="7"/>
  <c r="U9" i="7"/>
  <c r="Q6" i="7"/>
  <c r="S6" i="7" s="1"/>
  <c r="D13" i="7"/>
  <c r="AM8" i="8"/>
  <c r="AH10" i="9"/>
  <c r="AM12" i="9"/>
  <c r="G6" i="10"/>
  <c r="I6" i="10" s="1"/>
  <c r="AF6" i="10"/>
  <c r="AH6" i="10" s="1"/>
  <c r="I11" i="10"/>
  <c r="Z10" i="2"/>
  <c r="AC6" i="6"/>
  <c r="D10" i="7"/>
  <c r="AE13" i="7"/>
  <c r="F8" i="2"/>
  <c r="AM8" i="3"/>
  <c r="Z9" i="3"/>
  <c r="U8" i="6"/>
  <c r="AE13" i="6"/>
  <c r="AJ10" i="7"/>
  <c r="AJ10" i="8"/>
  <c r="I10" i="9"/>
  <c r="X13" i="9"/>
  <c r="K6" i="10"/>
  <c r="D8" i="3"/>
  <c r="AR6" i="8"/>
  <c r="F8" i="9"/>
  <c r="U9" i="6"/>
  <c r="AE11" i="7"/>
  <c r="K13" i="7"/>
  <c r="N8" i="8"/>
  <c r="B9" i="8"/>
  <c r="F9" i="8" s="1"/>
  <c r="K13" i="8"/>
  <c r="N6" i="10"/>
  <c r="AO6" i="10"/>
  <c r="S8" i="10"/>
  <c r="AR13" i="10"/>
  <c r="AR12" i="2"/>
  <c r="AO11" i="6"/>
  <c r="K13" i="6"/>
  <c r="Z6" i="7"/>
  <c r="AE9" i="7"/>
  <c r="AC12" i="7"/>
  <c r="N13" i="7"/>
  <c r="P10" i="8"/>
  <c r="AO11" i="8"/>
  <c r="N8" i="9"/>
  <c r="S12" i="9"/>
  <c r="I13" i="9"/>
  <c r="AH12" i="10"/>
  <c r="S6" i="2"/>
  <c r="K9" i="2"/>
  <c r="AE9" i="6"/>
  <c r="AT10" i="6"/>
  <c r="AT10" i="7"/>
  <c r="I6" i="8"/>
  <c r="X8" i="8"/>
  <c r="K9" i="8"/>
  <c r="AC12" i="8"/>
  <c r="U13" i="8"/>
  <c r="G6" i="9"/>
  <c r="K6" i="9" s="1"/>
  <c r="S10" i="9"/>
  <c r="Q6" i="10"/>
  <c r="AC8" i="10"/>
  <c r="AW13" i="10"/>
  <c r="S8" i="2"/>
  <c r="AH9" i="3"/>
  <c r="AH11" i="3"/>
  <c r="AR13" i="6"/>
  <c r="S10" i="7"/>
  <c r="AP6" i="7"/>
  <c r="B9" i="6"/>
  <c r="F9" i="6" s="1"/>
  <c r="B12" i="6"/>
  <c r="B11" i="7"/>
  <c r="D11" i="7" s="1"/>
  <c r="G6" i="8"/>
  <c r="I6" i="9"/>
  <c r="K9" i="9"/>
  <c r="V6" i="10"/>
  <c r="Z6" i="10" s="1"/>
  <c r="AC11" i="10"/>
  <c r="S6" i="9"/>
  <c r="AO9" i="8"/>
  <c r="AM9" i="8"/>
  <c r="AT11" i="10"/>
  <c r="AR11" i="10"/>
  <c r="S10" i="8"/>
  <c r="F9" i="2"/>
  <c r="D9" i="2"/>
  <c r="AJ11" i="2"/>
  <c r="AH11" i="2"/>
  <c r="X12" i="6"/>
  <c r="D8" i="7"/>
  <c r="AW9" i="10"/>
  <c r="AM10" i="3"/>
  <c r="AM13" i="3"/>
  <c r="D9" i="6"/>
  <c r="Z9" i="6"/>
  <c r="P11" i="6"/>
  <c r="N11" i="6"/>
  <c r="AH13" i="6"/>
  <c r="K6" i="7"/>
  <c r="F8" i="7"/>
  <c r="I10" i="7"/>
  <c r="S11" i="7"/>
  <c r="B8" i="8"/>
  <c r="E6" i="8"/>
  <c r="AK6" i="8"/>
  <c r="AM6" i="8" s="1"/>
  <c r="Z12" i="8"/>
  <c r="X12" i="8"/>
  <c r="AM6" i="9"/>
  <c r="U11" i="9"/>
  <c r="AR13" i="9"/>
  <c r="AW12" i="10"/>
  <c r="C6" i="6"/>
  <c r="Z8" i="10"/>
  <c r="X8" i="10"/>
  <c r="K11" i="6"/>
  <c r="AM9" i="2"/>
  <c r="I11" i="2"/>
  <c r="X12" i="2"/>
  <c r="AM13" i="2"/>
  <c r="K8" i="7"/>
  <c r="I8" i="7"/>
  <c r="U11" i="7"/>
  <c r="F8" i="8"/>
  <c r="I11" i="8"/>
  <c r="N13" i="8"/>
  <c r="Q6" i="9"/>
  <c r="U6" i="9" s="1"/>
  <c r="U8" i="9"/>
  <c r="S8" i="9"/>
  <c r="AO9" i="9"/>
  <c r="AM9" i="9"/>
  <c r="AT12" i="9"/>
  <c r="AR12" i="9"/>
  <c r="AW6" i="10"/>
  <c r="D12" i="10"/>
  <c r="AR13" i="7"/>
  <c r="X8" i="3"/>
  <c r="L6" i="6"/>
  <c r="N6" i="6" s="1"/>
  <c r="F12" i="6"/>
  <c r="N13" i="6"/>
  <c r="AT12" i="7"/>
  <c r="AR12" i="7"/>
  <c r="X13" i="7"/>
  <c r="K8" i="8"/>
  <c r="I8" i="8"/>
  <c r="D10" i="8"/>
  <c r="AJ8" i="10"/>
  <c r="AH8" i="10"/>
  <c r="Z11" i="10"/>
  <c r="X11" i="10"/>
  <c r="AC12" i="10"/>
  <c r="P11" i="10"/>
  <c r="N11" i="10"/>
  <c r="F6" i="2"/>
  <c r="S12" i="2"/>
  <c r="F11" i="8"/>
  <c r="X8" i="2"/>
  <c r="AR6" i="2"/>
  <c r="N9" i="2"/>
  <c r="AT9" i="2"/>
  <c r="AR9" i="2"/>
  <c r="AC10" i="2"/>
  <c r="P11" i="2"/>
  <c r="N11" i="2"/>
  <c r="AR11" i="2"/>
  <c r="AE12" i="2"/>
  <c r="AC12" i="2"/>
  <c r="N13" i="2"/>
  <c r="AT13" i="2"/>
  <c r="AR13" i="2"/>
  <c r="Z8" i="3"/>
  <c r="AJ12" i="6"/>
  <c r="AH12" i="6"/>
  <c r="K6" i="8"/>
  <c r="V6" i="8"/>
  <c r="X6" i="8" s="1"/>
  <c r="AJ12" i="8"/>
  <c r="AH12" i="8"/>
  <c r="N9" i="9"/>
  <c r="P12" i="9"/>
  <c r="N12" i="9"/>
  <c r="D13" i="9"/>
  <c r="AE8" i="8"/>
  <c r="AA6" i="8"/>
  <c r="AC6" i="8" s="1"/>
  <c r="AC8" i="8"/>
  <c r="B11" i="8"/>
  <c r="D11" i="8" s="1"/>
  <c r="K6" i="2"/>
  <c r="I6" i="2"/>
  <c r="V6" i="6"/>
  <c r="AO9" i="6"/>
  <c r="AM9" i="6"/>
  <c r="AO9" i="7"/>
  <c r="AM9" i="7"/>
  <c r="P12" i="7"/>
  <c r="N12" i="7"/>
  <c r="L6" i="8"/>
  <c r="N6" i="8" s="1"/>
  <c r="AE8" i="9"/>
  <c r="AA6" i="9"/>
  <c r="AC6" i="9" s="1"/>
  <c r="AC8" i="9"/>
  <c r="F13" i="9"/>
  <c r="E6" i="10"/>
  <c r="B7" i="10"/>
  <c r="I12" i="10"/>
  <c r="D11" i="2"/>
  <c r="I6" i="7"/>
  <c r="AJ12" i="7"/>
  <c r="AH12" i="7"/>
  <c r="AM6" i="2"/>
  <c r="F7" i="2"/>
  <c r="D7" i="2"/>
  <c r="S9" i="2"/>
  <c r="AH10" i="2"/>
  <c r="D12" i="2"/>
  <c r="S13" i="2"/>
  <c r="X8" i="6"/>
  <c r="S10" i="6"/>
  <c r="AC11" i="6"/>
  <c r="U8" i="7"/>
  <c r="S8" i="7"/>
  <c r="F13" i="7"/>
  <c r="U8" i="8"/>
  <c r="S8" i="8"/>
  <c r="Q6" i="8"/>
  <c r="S6" i="8" s="1"/>
  <c r="D9" i="8"/>
  <c r="F12" i="8"/>
  <c r="E6" i="9"/>
  <c r="D10" i="9"/>
  <c r="D11" i="9"/>
  <c r="S18" i="10"/>
  <c r="P6" i="10"/>
  <c r="AJ11" i="10"/>
  <c r="AH11" i="10"/>
  <c r="K8" i="9"/>
  <c r="I8" i="9"/>
  <c r="AJ12" i="9"/>
  <c r="AH12" i="9"/>
  <c r="U10" i="2"/>
  <c r="S10" i="2"/>
  <c r="X6" i="2"/>
  <c r="AH6" i="3"/>
  <c r="Z8" i="6"/>
  <c r="AE11" i="6"/>
  <c r="P12" i="6"/>
  <c r="N12" i="6"/>
  <c r="Z6" i="9"/>
  <c r="Z12" i="9"/>
  <c r="X12" i="9"/>
  <c r="AM6" i="3"/>
  <c r="AO8" i="6"/>
  <c r="AM8" i="6"/>
  <c r="AK6" i="6"/>
  <c r="AH13" i="2"/>
  <c r="C6" i="8"/>
  <c r="N8" i="2"/>
  <c r="AM8" i="2"/>
  <c r="Z9" i="2"/>
  <c r="X9" i="2"/>
  <c r="I10" i="2"/>
  <c r="AO10" i="2"/>
  <c r="AM10" i="2"/>
  <c r="X11" i="2"/>
  <c r="K12" i="2"/>
  <c r="I12" i="2"/>
  <c r="AM12" i="2"/>
  <c r="Z13" i="2"/>
  <c r="X13" i="2"/>
  <c r="AJ6" i="3"/>
  <c r="B11" i="6"/>
  <c r="D11" i="6" s="1"/>
  <c r="AJ11" i="6"/>
  <c r="AH11" i="6"/>
  <c r="AP6" i="6"/>
  <c r="AR6" i="6" s="1"/>
  <c r="AT12" i="6"/>
  <c r="U6" i="7"/>
  <c r="N9" i="7"/>
  <c r="F11" i="7"/>
  <c r="AM11" i="7"/>
  <c r="Z12" i="7"/>
  <c r="X12" i="7"/>
  <c r="AO6" i="8"/>
  <c r="AM10" i="8"/>
  <c r="AT12" i="8"/>
  <c r="AR12" i="8"/>
  <c r="AK6" i="9"/>
  <c r="AO6" i="9" s="1"/>
  <c r="AO8" i="9"/>
  <c r="AC10" i="9"/>
  <c r="P8" i="10"/>
  <c r="N8" i="10"/>
  <c r="F11" i="10"/>
  <c r="AH13" i="8"/>
  <c r="AR6" i="10"/>
  <c r="AH9" i="2"/>
  <c r="F13" i="2"/>
  <c r="D13" i="2"/>
  <c r="AK6" i="7"/>
  <c r="AM6" i="7" s="1"/>
  <c r="AO8" i="7"/>
  <c r="X6" i="10"/>
  <c r="AE6" i="2"/>
  <c r="AC6" i="2"/>
  <c r="AK6" i="3"/>
  <c r="B6" i="3" s="1"/>
  <c r="G6" i="6"/>
  <c r="K6" i="6" s="1"/>
  <c r="B8" i="6"/>
  <c r="F8" i="6" s="1"/>
  <c r="B10" i="6"/>
  <c r="F10" i="6" s="1"/>
  <c r="F11" i="6"/>
  <c r="AR12" i="6"/>
  <c r="E6" i="7"/>
  <c r="X6" i="7"/>
  <c r="AE8" i="7"/>
  <c r="AA6" i="7"/>
  <c r="AC6" i="7" s="1"/>
  <c r="AC8" i="7"/>
  <c r="P12" i="8"/>
  <c r="N12" i="8"/>
  <c r="AP6" i="9"/>
  <c r="AR6" i="9" s="1"/>
  <c r="S6" i="10"/>
  <c r="Q6" i="6"/>
  <c r="S6" i="6" s="1"/>
  <c r="N10" i="6"/>
  <c r="Z11" i="6"/>
  <c r="AT11" i="6"/>
  <c r="C6" i="7"/>
  <c r="X10" i="7"/>
  <c r="P11" i="7"/>
  <c r="AJ11" i="7"/>
  <c r="D8" i="8"/>
  <c r="Z11" i="8"/>
  <c r="AT11" i="8"/>
  <c r="C6" i="9"/>
  <c r="X10" i="9"/>
  <c r="P11" i="9"/>
  <c r="AJ11" i="9"/>
  <c r="U6" i="10"/>
  <c r="C9" i="10"/>
  <c r="U9" i="10"/>
  <c r="K10" i="10"/>
  <c r="AE10" i="10"/>
  <c r="AY10" i="10"/>
  <c r="K13" i="10"/>
  <c r="AE13" i="10"/>
  <c r="X11" i="7"/>
  <c r="AR11" i="7"/>
  <c r="N11" i="8"/>
  <c r="AH11" i="8"/>
  <c r="X11" i="9"/>
  <c r="AR11" i="9"/>
  <c r="I9" i="10"/>
  <c r="AC9" i="10"/>
  <c r="S10" i="10"/>
  <c r="AM10" i="10"/>
  <c r="S13" i="10"/>
  <c r="B13" i="6"/>
  <c r="D13" i="6" s="1"/>
  <c r="B9" i="7"/>
  <c r="F9" i="7" s="1"/>
  <c r="AT11" i="7"/>
  <c r="B13" i="8"/>
  <c r="F13" i="8" s="1"/>
  <c r="B9" i="9"/>
  <c r="F9" i="9" s="1"/>
  <c r="AT11" i="9"/>
  <c r="AA6" i="10"/>
  <c r="AE6" i="10" s="1"/>
  <c r="C10" i="10"/>
  <c r="C13" i="10"/>
  <c r="B12" i="7"/>
  <c r="D12" i="7" s="1"/>
  <c r="B12" i="9"/>
  <c r="D12" i="9" s="1"/>
  <c r="B9" i="3"/>
  <c r="F9" i="3" s="1"/>
  <c r="B10" i="3"/>
  <c r="D10" i="3" s="1"/>
  <c r="B11" i="3"/>
  <c r="D11" i="3" s="1"/>
  <c r="B12" i="3"/>
  <c r="F12" i="3" s="1"/>
  <c r="B13" i="3"/>
  <c r="D13" i="3" s="1"/>
  <c r="C8" i="10"/>
  <c r="D8" i="6" l="1"/>
  <c r="AR6" i="7"/>
  <c r="AT6" i="7"/>
  <c r="F10" i="3"/>
  <c r="AJ6" i="10"/>
  <c r="D6" i="3"/>
  <c r="F6" i="3"/>
  <c r="X6" i="6"/>
  <c r="Z6" i="6"/>
  <c r="AO6" i="3"/>
  <c r="AT6" i="6"/>
  <c r="I6" i="6"/>
  <c r="B8" i="10"/>
  <c r="F8" i="10" s="1"/>
  <c r="C6" i="10"/>
  <c r="D8" i="10"/>
  <c r="B6" i="9"/>
  <c r="F6" i="9" s="1"/>
  <c r="D6" i="9"/>
  <c r="AO6" i="7"/>
  <c r="F13" i="3"/>
  <c r="D9" i="9"/>
  <c r="D12" i="3"/>
  <c r="D13" i="8"/>
  <c r="D9" i="7"/>
  <c r="D9" i="3"/>
  <c r="F13" i="6"/>
  <c r="AC6" i="10"/>
  <c r="B6" i="6"/>
  <c r="F6" i="6" s="1"/>
  <c r="Z6" i="8"/>
  <c r="B13" i="10"/>
  <c r="F13" i="10" s="1"/>
  <c r="B6" i="8"/>
  <c r="F6" i="8" s="1"/>
  <c r="D10" i="6"/>
  <c r="F11" i="3"/>
  <c r="F12" i="9"/>
  <c r="B10" i="10"/>
  <c r="F10" i="10" s="1"/>
  <c r="U6" i="8"/>
  <c r="AT6" i="9"/>
  <c r="F12" i="7"/>
  <c r="B9" i="10"/>
  <c r="F9" i="10" s="1"/>
  <c r="B6" i="7"/>
  <c r="F6" i="7" s="1"/>
  <c r="D6" i="7"/>
  <c r="AM6" i="6"/>
  <c r="AO6" i="6"/>
  <c r="U6" i="6"/>
  <c r="D9" i="10" l="1"/>
  <c r="D6" i="6"/>
  <c r="B6" i="10"/>
  <c r="F6" i="10" s="1"/>
  <c r="D6" i="8"/>
  <c r="D10" i="10"/>
  <c r="D13" i="10"/>
  <c r="D6" i="10" l="1"/>
</calcChain>
</file>

<file path=xl/sharedStrings.xml><?xml version="1.0" encoding="utf-8"?>
<sst xmlns="http://schemas.openxmlformats.org/spreadsheetml/2006/main" count="789" uniqueCount="48">
  <si>
    <t>桃園市公有零售市場攤商數</t>
  </si>
  <si>
    <t>單位：人 ; %</t>
  </si>
  <si>
    <t>年底別</t>
  </si>
  <si>
    <t>合計</t>
  </si>
  <si>
    <t>男</t>
  </si>
  <si>
    <t>女</t>
  </si>
  <si>
    <t>占比</t>
  </si>
  <si>
    <t>資料來源：各區公所</t>
  </si>
  <si>
    <t>編製機關：桃園市政府經濟發展局</t>
  </si>
  <si>
    <t>備    註：自104年起有細分年齡別</t>
  </si>
  <si>
    <t xml:space="preserve">                桃園市公有零售市場攤商數－按負責人性別與年齡別分                </t>
  </si>
  <si>
    <t>民國104年底</t>
  </si>
  <si>
    <t>單位：人;%</t>
  </si>
  <si>
    <t>年齡別</t>
  </si>
  <si>
    <t>桃園市</t>
  </si>
  <si>
    <t>大園區(大園)</t>
  </si>
  <si>
    <t>大溪區(第一)</t>
  </si>
  <si>
    <t>中壢區(興國、新明、第一)</t>
  </si>
  <si>
    <t>八德區(大湳、八德)</t>
  </si>
  <si>
    <t>桃園區(永和、南門)</t>
  </si>
  <si>
    <t>新屋區(第一)</t>
  </si>
  <si>
    <t>楊梅區(第一、第二、大成)</t>
  </si>
  <si>
    <t>龍潭區(龍潭)</t>
  </si>
  <si>
    <t>總計</t>
  </si>
  <si>
    <t>20歲以下</t>
  </si>
  <si>
    <t>20-29歲</t>
  </si>
  <si>
    <t>30-39歲</t>
  </si>
  <si>
    <t>40-49歲</t>
  </si>
  <si>
    <t>50-59歲</t>
  </si>
  <si>
    <t>60-69歲</t>
  </si>
  <si>
    <t>70歲以上</t>
  </si>
  <si>
    <t>資料來源：各區公所協助調查統計</t>
  </si>
  <si>
    <t>民國105年底</t>
  </si>
  <si>
    <t>民國106年底</t>
  </si>
  <si>
    <t>民國107年底</t>
  </si>
  <si>
    <t>民國108年底</t>
  </si>
  <si>
    <t>民國109年底</t>
  </si>
  <si>
    <t>民國110年</t>
  </si>
  <si>
    <t>中壢區(興國、新明)</t>
  </si>
  <si>
    <t>桃園區(永和、南門、東門)</t>
  </si>
  <si>
    <t>民國111年</t>
  </si>
  <si>
    <t>民國112年</t>
  </si>
  <si>
    <t>蘆竹區(南崁)</t>
  </si>
  <si>
    <t xml:space="preserve">                桃園市公有零售市場攤商數－按負責人性別與年齡別分                </t>
    <phoneticPr fontId="17" type="noConversion"/>
  </si>
  <si>
    <t>民國113年</t>
    <phoneticPr fontId="17" type="noConversion"/>
  </si>
  <si>
    <t>-</t>
  </si>
  <si>
    <t>民國114年</t>
    <phoneticPr fontId="17" type="noConversion"/>
  </si>
  <si>
    <t>平鎮區(忠貞)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</si>
</sst>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#,##0;[Red]#,##0"/>
    <numFmt numFmtId="177" formatCode="&quot; &quot;#,##0&quot; &quot;;&quot;-&quot;#,##0&quot; &quot;;&quot; - &quot;;&quot; &quot;@&quot; &quot;"/>
    <numFmt numFmtId="178" formatCode="&quot; &quot;#,##0.00&quot; &quot;;&quot;-&quot;#,##0.00&quot; &quot;;&quot; -&quot;00&quot; &quot;;&quot; &quot;@&quot; &quot;"/>
    <numFmt numFmtId="179" formatCode="0.00&quot; &quot;;[Red]&quot;(&quot;0.00&quot;)&quot;"/>
    <numFmt numFmtId="180" formatCode="&quot; &quot;0&quot; &quot;;&quot;-&quot;0&quot; &quot;;&quot; - &quot;;&quot; &quot;@&quot; &quot;"/>
    <numFmt numFmtId="181" formatCode="&quot; &quot;#,##0.00&quot; &quot;;&quot;-&quot;#,##0.00&quot; &quot;;&quot; - &quot;;&quot; &quot;@&quot; &quot;"/>
    <numFmt numFmtId="182" formatCode="_-* #,##0.00_-;\-* #,##0.00_-;_-* &quot;-&quot;_-;_-@_-"/>
    <numFmt numFmtId="184" formatCode="_-* #,##0_-;\-* #,##0_-;_-* &quot;-&quot;_-;_-@_-"/>
  </numFmts>
  <fonts count="28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i/>
      <u/>
      <sz val="10"/>
      <color rgb="FF000000"/>
      <name val="新細明體"/>
      <family val="1"/>
      <charset val="136"/>
    </font>
    <font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4"/>
      <color rgb="FF000000"/>
      <name val="標楷體"/>
      <family val="4"/>
      <charset val="136"/>
    </font>
    <font>
      <sz val="12"/>
      <color rgb="FFFF0000"/>
      <name val="Times New Roman"/>
      <family val="1"/>
    </font>
    <font>
      <sz val="12"/>
      <color rgb="FF000000"/>
      <name val="Times New Roman1"/>
      <family val="1"/>
    </font>
    <font>
      <sz val="16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1"/>
      <family val="1"/>
    </font>
    <font>
      <sz val="14"/>
      <color rgb="FF000000"/>
      <name val="DFKai-SB"/>
    </font>
    <font>
      <sz val="10"/>
      <name val="Arial"/>
      <family val="2"/>
    </font>
    <font>
      <sz val="12"/>
      <color rgb="FF000000"/>
      <name val="DFKai-SB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3">
    <xf numFmtId="0" fontId="0" fillId="0" borderId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/>
    <xf numFmtId="0" fontId="1" fillId="0" borderId="0" applyNumberFormat="0" applyFont="0" applyBorder="0" applyProtection="0">
      <alignment vertical="center"/>
    </xf>
    <xf numFmtId="0" fontId="2" fillId="0" borderId="0" applyNumberFormat="0" applyBorder="0" applyProtection="0"/>
    <xf numFmtId="0" fontId="3" fillId="0" borderId="0" applyNumberFormat="0" applyBorder="0" applyProtection="0">
      <alignment vertical="center"/>
    </xf>
    <xf numFmtId="0" fontId="4" fillId="2" borderId="0" applyNumberFormat="0" applyBorder="0" applyProtection="0">
      <alignment vertical="center"/>
    </xf>
    <xf numFmtId="0" fontId="4" fillId="3" borderId="0" applyNumberFormat="0" applyBorder="0" applyProtection="0">
      <alignment vertical="center"/>
    </xf>
    <xf numFmtId="0" fontId="1" fillId="4" borderId="0" applyNumberFormat="0" applyFont="0" applyBorder="0" applyProtection="0">
      <alignment vertical="center"/>
    </xf>
    <xf numFmtId="0" fontId="5" fillId="5" borderId="0" applyNumberFormat="0" applyBorder="0" applyProtection="0">
      <alignment vertical="center"/>
    </xf>
    <xf numFmtId="0" fontId="6" fillId="6" borderId="0" applyNumberFormat="0" applyBorder="0" applyProtection="0">
      <alignment vertical="center"/>
    </xf>
    <xf numFmtId="0" fontId="7" fillId="0" borderId="0" applyNumberFormat="0" applyBorder="0" applyProtection="0">
      <alignment vertical="center"/>
    </xf>
    <xf numFmtId="0" fontId="8" fillId="7" borderId="0" applyNumberFormat="0" applyBorder="0" applyProtection="0">
      <alignment vertical="center"/>
    </xf>
    <xf numFmtId="0" fontId="9" fillId="0" borderId="0" applyNumberFormat="0" applyBorder="0" applyProtection="0">
      <alignment vertical="center"/>
    </xf>
    <xf numFmtId="0" fontId="10" fillId="0" borderId="0" applyNumberForma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1" fillId="0" borderId="0" applyNumberFormat="0" applyBorder="0" applyProtection="0">
      <alignment vertical="center"/>
    </xf>
    <xf numFmtId="0" fontId="12" fillId="8" borderId="0" applyNumberFormat="0" applyBorder="0" applyProtection="0">
      <alignment vertical="center"/>
    </xf>
    <xf numFmtId="0" fontId="13" fillId="8" borderId="1" applyNumberFormat="0" applyProtection="0">
      <alignment vertical="center"/>
    </xf>
    <xf numFmtId="0" fontId="14" fillId="0" borderId="0" applyNumberForma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5" fillId="0" borderId="0" applyNumberFormat="0" applyBorder="0" applyProtection="0">
      <alignment vertical="center"/>
    </xf>
  </cellStyleXfs>
  <cellXfs count="155">
    <xf numFmtId="0" fontId="0" fillId="0" borderId="0" xfId="0">
      <alignment vertical="center"/>
    </xf>
    <xf numFmtId="3" fontId="15" fillId="0" borderId="0" xfId="0" applyNumberFormat="1" applyFont="1" applyAlignment="1">
      <alignment horizontal="center" vertical="center"/>
    </xf>
    <xf numFmtId="3" fontId="16" fillId="0" borderId="0" xfId="0" applyNumberFormat="1" applyFont="1" applyAlignment="1">
      <alignment horizontal="right" vertical="center"/>
    </xf>
    <xf numFmtId="3" fontId="16" fillId="0" borderId="2" xfId="0" applyNumberFormat="1" applyFont="1" applyBorder="1" applyAlignment="1">
      <alignment horizontal="center" vertical="center" wrapText="1"/>
    </xf>
    <xf numFmtId="3" fontId="16" fillId="0" borderId="5" xfId="0" applyNumberFormat="1" applyFont="1" applyBorder="1" applyAlignment="1">
      <alignment horizontal="center" vertical="center"/>
    </xf>
    <xf numFmtId="3" fontId="16" fillId="0" borderId="6" xfId="0" applyNumberFormat="1" applyFont="1" applyBorder="1" applyAlignment="1">
      <alignment horizontal="center" vertical="center" wrapText="1"/>
    </xf>
    <xf numFmtId="3" fontId="16" fillId="0" borderId="4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176" fontId="2" fillId="0" borderId="8" xfId="0" applyNumberFormat="1" applyFont="1" applyBorder="1">
      <alignment vertical="center"/>
    </xf>
    <xf numFmtId="176" fontId="2" fillId="0" borderId="9" xfId="0" applyNumberFormat="1" applyFont="1" applyBorder="1" applyAlignment="1">
      <alignment horizontal="right" vertical="center"/>
    </xf>
    <xf numFmtId="179" fontId="2" fillId="0" borderId="9" xfId="0" applyNumberFormat="1" applyFont="1" applyBorder="1" applyAlignment="1">
      <alignment horizontal="right" vertical="center"/>
    </xf>
    <xf numFmtId="0" fontId="2" fillId="0" borderId="10" xfId="0" applyFont="1" applyBorder="1" applyAlignment="1">
      <alignment horizontal="center" vertical="center" wrapText="1"/>
    </xf>
    <xf numFmtId="176" fontId="2" fillId="0" borderId="11" xfId="0" applyNumberFormat="1" applyFont="1" applyBorder="1">
      <alignment vertical="center"/>
    </xf>
    <xf numFmtId="176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0" fontId="2" fillId="0" borderId="12" xfId="0" applyFont="1" applyBorder="1" applyAlignment="1">
      <alignment horizontal="center" vertical="center" wrapText="1"/>
    </xf>
    <xf numFmtId="176" fontId="2" fillId="0" borderId="13" xfId="0" applyNumberFormat="1" applyFont="1" applyBorder="1">
      <alignment vertical="center"/>
    </xf>
    <xf numFmtId="176" fontId="2" fillId="0" borderId="14" xfId="0" applyNumberFormat="1" applyFont="1" applyBorder="1" applyAlignment="1">
      <alignment horizontal="right" vertical="center"/>
    </xf>
    <xf numFmtId="179" fontId="2" fillId="0" borderId="14" xfId="0" applyNumberFormat="1" applyFont="1" applyBorder="1" applyAlignment="1">
      <alignment horizontal="right" vertical="center"/>
    </xf>
    <xf numFmtId="0" fontId="16" fillId="0" borderId="10" xfId="4" applyFont="1" applyBorder="1" applyAlignment="1">
      <alignment horizontal="left"/>
    </xf>
    <xf numFmtId="2" fontId="0" fillId="0" borderId="0" xfId="0" applyNumberFormat="1">
      <alignment vertical="center"/>
    </xf>
    <xf numFmtId="0" fontId="16" fillId="0" borderId="0" xfId="4" applyFont="1" applyAlignment="1">
      <alignment horizontal="left"/>
    </xf>
    <xf numFmtId="3" fontId="16" fillId="0" borderId="4" xfId="3" applyNumberFormat="1" applyFont="1" applyBorder="1" applyAlignment="1">
      <alignment horizontal="center" vertical="center"/>
    </xf>
    <xf numFmtId="3" fontId="16" fillId="0" borderId="2" xfId="3" applyNumberFormat="1" applyFont="1" applyBorder="1" applyAlignment="1">
      <alignment horizontal="center" vertical="center" wrapText="1"/>
    </xf>
    <xf numFmtId="3" fontId="16" fillId="0" borderId="5" xfId="3" applyNumberFormat="1" applyFont="1" applyBorder="1" applyAlignment="1">
      <alignment horizontal="center" vertical="center"/>
    </xf>
    <xf numFmtId="3" fontId="16" fillId="0" borderId="3" xfId="3" applyNumberFormat="1" applyFont="1" applyBorder="1" applyAlignment="1">
      <alignment horizontal="center" vertical="center"/>
    </xf>
    <xf numFmtId="3" fontId="16" fillId="0" borderId="9" xfId="3" applyNumberFormat="1" applyFont="1" applyBorder="1" applyAlignment="1">
      <alignment horizontal="center" vertical="center"/>
    </xf>
    <xf numFmtId="3" fontId="16" fillId="0" borderId="15" xfId="3" applyNumberFormat="1" applyFont="1" applyBorder="1" applyAlignment="1">
      <alignment horizontal="center" vertical="center" wrapText="1"/>
    </xf>
    <xf numFmtId="3" fontId="16" fillId="0" borderId="8" xfId="3" applyNumberFormat="1" applyFont="1" applyBorder="1" applyAlignment="1">
      <alignment horizontal="center" vertical="center"/>
    </xf>
    <xf numFmtId="3" fontId="16" fillId="0" borderId="16" xfId="3" applyNumberFormat="1" applyFont="1" applyBorder="1" applyAlignment="1">
      <alignment horizontal="center" vertical="center"/>
    </xf>
    <xf numFmtId="0" fontId="16" fillId="0" borderId="7" xfId="3" applyFont="1" applyBorder="1" applyAlignment="1">
      <alignment horizontal="left" vertical="center"/>
    </xf>
    <xf numFmtId="180" fontId="2" fillId="0" borderId="8" xfId="3" applyNumberFormat="1" applyFont="1" applyBorder="1">
      <alignment vertical="center"/>
    </xf>
    <xf numFmtId="180" fontId="2" fillId="0" borderId="9" xfId="3" applyNumberFormat="1" applyFont="1" applyBorder="1" applyAlignment="1">
      <alignment horizontal="right" vertical="center"/>
    </xf>
    <xf numFmtId="181" fontId="2" fillId="0" borderId="9" xfId="3" applyNumberFormat="1" applyFont="1" applyBorder="1" applyAlignment="1">
      <alignment horizontal="right" vertical="center"/>
    </xf>
    <xf numFmtId="180" fontId="2" fillId="0" borderId="9" xfId="3" applyNumberFormat="1" applyFont="1" applyBorder="1">
      <alignment vertical="center"/>
    </xf>
    <xf numFmtId="0" fontId="16" fillId="0" borderId="0" xfId="3" applyFont="1" applyAlignment="1">
      <alignment horizontal="left" vertical="center" wrapText="1"/>
    </xf>
    <xf numFmtId="180" fontId="2" fillId="0" borderId="11" xfId="3" applyNumberFormat="1" applyFont="1" applyBorder="1">
      <alignment vertical="center"/>
    </xf>
    <xf numFmtId="180" fontId="2" fillId="0" borderId="0" xfId="3" applyNumberFormat="1" applyFont="1" applyAlignment="1">
      <alignment horizontal="right" vertical="center"/>
    </xf>
    <xf numFmtId="181" fontId="2" fillId="0" borderId="0" xfId="3" applyNumberFormat="1" applyFont="1" applyAlignment="1">
      <alignment horizontal="right" vertical="center"/>
    </xf>
    <xf numFmtId="180" fontId="2" fillId="0" borderId="0" xfId="3" applyNumberFormat="1" applyFont="1">
      <alignment vertical="center"/>
    </xf>
    <xf numFmtId="0" fontId="16" fillId="0" borderId="14" xfId="3" applyFont="1" applyBorder="1" applyAlignment="1">
      <alignment horizontal="left" vertical="center" wrapText="1"/>
    </xf>
    <xf numFmtId="180" fontId="2" fillId="0" borderId="13" xfId="3" applyNumberFormat="1" applyFont="1" applyBorder="1">
      <alignment vertical="center"/>
    </xf>
    <xf numFmtId="180" fontId="2" fillId="0" borderId="14" xfId="3" applyNumberFormat="1" applyFont="1" applyBorder="1" applyAlignment="1">
      <alignment horizontal="right" vertical="center"/>
    </xf>
    <xf numFmtId="181" fontId="2" fillId="0" borderId="14" xfId="3" applyNumberFormat="1" applyFont="1" applyBorder="1" applyAlignment="1">
      <alignment horizontal="right" vertical="center"/>
    </xf>
    <xf numFmtId="180" fontId="2" fillId="0" borderId="14" xfId="3" applyNumberFormat="1" applyFont="1" applyBorder="1">
      <alignment vertical="center"/>
    </xf>
    <xf numFmtId="0" fontId="0" fillId="0" borderId="0" xfId="3" applyFont="1">
      <alignment vertical="center"/>
    </xf>
    <xf numFmtId="3" fontId="16" fillId="0" borderId="2" xfId="3" applyNumberFormat="1" applyFont="1" applyBorder="1" applyAlignment="1">
      <alignment horizontal="center" vertical="center"/>
    </xf>
    <xf numFmtId="3" fontId="16" fillId="0" borderId="6" xfId="3" applyNumberFormat="1" applyFont="1" applyBorder="1" applyAlignment="1">
      <alignment horizontal="center" vertical="center" wrapText="1"/>
    </xf>
    <xf numFmtId="180" fontId="0" fillId="0" borderId="0" xfId="0" applyNumberFormat="1">
      <alignment vertical="center"/>
    </xf>
    <xf numFmtId="0" fontId="16" fillId="0" borderId="9" xfId="3" applyFont="1" applyBorder="1" applyAlignment="1">
      <alignment horizontal="left" vertical="center"/>
    </xf>
    <xf numFmtId="180" fontId="16" fillId="0" borderId="9" xfId="0" applyNumberFormat="1" applyFont="1" applyBorder="1">
      <alignment vertical="center"/>
    </xf>
    <xf numFmtId="180" fontId="16" fillId="0" borderId="9" xfId="3" applyNumberFormat="1" applyFont="1" applyBorder="1">
      <alignment vertical="center"/>
    </xf>
    <xf numFmtId="180" fontId="16" fillId="0" borderId="9" xfId="3" applyNumberFormat="1" applyFont="1" applyBorder="1" applyAlignment="1">
      <alignment horizontal="right" vertical="center"/>
    </xf>
    <xf numFmtId="181" fontId="16" fillId="0" borderId="9" xfId="3" applyNumberFormat="1" applyFont="1" applyBorder="1" applyAlignment="1">
      <alignment horizontal="right" vertical="center"/>
    </xf>
    <xf numFmtId="180" fontId="16" fillId="0" borderId="0" xfId="3" applyNumberFormat="1" applyFont="1">
      <alignment vertical="center"/>
    </xf>
    <xf numFmtId="180" fontId="16" fillId="0" borderId="0" xfId="3" applyNumberFormat="1" applyFont="1" applyAlignment="1">
      <alignment horizontal="right" vertical="center"/>
    </xf>
    <xf numFmtId="181" fontId="16" fillId="0" borderId="0" xfId="3" applyNumberFormat="1" applyFont="1" applyAlignment="1">
      <alignment horizontal="right" vertical="center"/>
    </xf>
    <xf numFmtId="180" fontId="16" fillId="0" borderId="14" xfId="3" applyNumberFormat="1" applyFont="1" applyBorder="1">
      <alignment vertical="center"/>
    </xf>
    <xf numFmtId="180" fontId="16" fillId="0" borderId="14" xfId="3" applyNumberFormat="1" applyFont="1" applyBorder="1" applyAlignment="1">
      <alignment horizontal="right" vertical="center"/>
    </xf>
    <xf numFmtId="181" fontId="16" fillId="0" borderId="14" xfId="3" applyNumberFormat="1" applyFont="1" applyBorder="1" applyAlignment="1">
      <alignment horizontal="right" vertical="center"/>
    </xf>
    <xf numFmtId="180" fontId="19" fillId="0" borderId="8" xfId="3" applyNumberFormat="1" applyFont="1" applyBorder="1">
      <alignment vertical="center"/>
    </xf>
    <xf numFmtId="179" fontId="2" fillId="0" borderId="9" xfId="3" applyNumberFormat="1" applyFont="1" applyBorder="1" applyAlignment="1">
      <alignment horizontal="right" vertical="center"/>
    </xf>
    <xf numFmtId="179" fontId="2" fillId="0" borderId="0" xfId="3" applyNumberFormat="1" applyFont="1" applyAlignment="1">
      <alignment horizontal="right" vertical="center"/>
    </xf>
    <xf numFmtId="179" fontId="2" fillId="0" borderId="14" xfId="3" applyNumberFormat="1" applyFont="1" applyBorder="1" applyAlignment="1">
      <alignment horizontal="right" vertical="center"/>
    </xf>
    <xf numFmtId="180" fontId="20" fillId="0" borderId="8" xfId="3" applyNumberFormat="1" applyFont="1" applyBorder="1">
      <alignment vertical="center"/>
    </xf>
    <xf numFmtId="180" fontId="20" fillId="0" borderId="9" xfId="3" applyNumberFormat="1" applyFont="1" applyBorder="1" applyAlignment="1">
      <alignment horizontal="right" vertical="center"/>
    </xf>
    <xf numFmtId="181" fontId="20" fillId="0" borderId="9" xfId="3" applyNumberFormat="1" applyFont="1" applyBorder="1" applyAlignment="1">
      <alignment horizontal="right" vertical="center"/>
    </xf>
    <xf numFmtId="180" fontId="20" fillId="0" borderId="9" xfId="3" applyNumberFormat="1" applyFont="1" applyBorder="1">
      <alignment vertical="center"/>
    </xf>
    <xf numFmtId="179" fontId="20" fillId="0" borderId="9" xfId="3" applyNumberFormat="1" applyFont="1" applyBorder="1" applyAlignment="1">
      <alignment horizontal="right" vertical="center"/>
    </xf>
    <xf numFmtId="181" fontId="20" fillId="0" borderId="0" xfId="3" applyNumberFormat="1" applyFont="1" applyAlignment="1">
      <alignment horizontal="right" vertical="center"/>
    </xf>
    <xf numFmtId="180" fontId="20" fillId="0" borderId="11" xfId="3" applyNumberFormat="1" applyFont="1" applyBorder="1">
      <alignment vertical="center"/>
    </xf>
    <xf numFmtId="180" fontId="20" fillId="0" borderId="0" xfId="3" applyNumberFormat="1" applyFont="1" applyAlignment="1">
      <alignment horizontal="right" vertical="center"/>
    </xf>
    <xf numFmtId="180" fontId="20" fillId="0" borderId="0" xfId="3" applyNumberFormat="1" applyFont="1">
      <alignment vertical="center"/>
    </xf>
    <xf numFmtId="179" fontId="20" fillId="0" borderId="0" xfId="3" applyNumberFormat="1" applyFont="1" applyAlignment="1">
      <alignment horizontal="right" vertical="center"/>
    </xf>
    <xf numFmtId="180" fontId="20" fillId="0" borderId="13" xfId="3" applyNumberFormat="1" applyFont="1" applyBorder="1">
      <alignment vertical="center"/>
    </xf>
    <xf numFmtId="180" fontId="20" fillId="0" borderId="14" xfId="3" applyNumberFormat="1" applyFont="1" applyBorder="1" applyAlignment="1">
      <alignment horizontal="right" vertical="center"/>
    </xf>
    <xf numFmtId="181" fontId="20" fillId="0" borderId="14" xfId="3" applyNumberFormat="1" applyFont="1" applyBorder="1" applyAlignment="1">
      <alignment horizontal="right" vertical="center"/>
    </xf>
    <xf numFmtId="180" fontId="20" fillId="0" borderId="14" xfId="3" applyNumberFormat="1" applyFont="1" applyBorder="1">
      <alignment vertical="center"/>
    </xf>
    <xf numFmtId="179" fontId="20" fillId="0" borderId="14" xfId="3" applyNumberFormat="1" applyFont="1" applyBorder="1" applyAlignment="1">
      <alignment horizontal="right" vertical="center"/>
    </xf>
    <xf numFmtId="177" fontId="0" fillId="0" borderId="0" xfId="0" applyNumberFormat="1">
      <alignment vertical="center"/>
    </xf>
    <xf numFmtId="177" fontId="16" fillId="0" borderId="0" xfId="4" applyNumberFormat="1" applyFont="1" applyAlignment="1">
      <alignment horizontal="left"/>
    </xf>
    <xf numFmtId="177" fontId="0" fillId="0" borderId="0" xfId="3" applyNumberFormat="1" applyFont="1">
      <alignment vertical="center"/>
    </xf>
    <xf numFmtId="178" fontId="0" fillId="0" borderId="0" xfId="3" applyNumberFormat="1" applyFont="1">
      <alignment vertical="center"/>
    </xf>
    <xf numFmtId="177" fontId="16" fillId="0" borderId="10" xfId="4" applyNumberFormat="1" applyFont="1" applyBorder="1" applyAlignment="1">
      <alignment horizontal="left"/>
    </xf>
    <xf numFmtId="178" fontId="0" fillId="0" borderId="0" xfId="0" applyNumberFormat="1">
      <alignment vertical="center"/>
    </xf>
    <xf numFmtId="177" fontId="23" fillId="0" borderId="3" xfId="3" applyNumberFormat="1" applyFont="1" applyBorder="1" applyAlignment="1">
      <alignment horizontal="center" vertical="center" wrapText="1"/>
    </xf>
    <xf numFmtId="177" fontId="23" fillId="0" borderId="3" xfId="3" applyNumberFormat="1" applyFont="1" applyBorder="1" applyAlignment="1">
      <alignment horizontal="center" vertical="center"/>
    </xf>
    <xf numFmtId="178" fontId="23" fillId="0" borderId="3" xfId="3" applyNumberFormat="1" applyFont="1" applyBorder="1" applyAlignment="1">
      <alignment horizontal="center" vertical="center" wrapText="1"/>
    </xf>
    <xf numFmtId="178" fontId="23" fillId="0" borderId="3" xfId="3" applyNumberFormat="1" applyFont="1" applyBorder="1" applyAlignment="1">
      <alignment horizontal="center" vertical="center"/>
    </xf>
    <xf numFmtId="178" fontId="23" fillId="0" borderId="2" xfId="3" applyNumberFormat="1" applyFont="1" applyBorder="1" applyAlignment="1">
      <alignment horizontal="center" vertical="center" wrapText="1"/>
    </xf>
    <xf numFmtId="178" fontId="23" fillId="0" borderId="5" xfId="3" applyNumberFormat="1" applyFont="1" applyBorder="1" applyAlignment="1">
      <alignment horizontal="center" vertical="center"/>
    </xf>
    <xf numFmtId="178" fontId="23" fillId="0" borderId="15" xfId="3" applyNumberFormat="1" applyFont="1" applyBorder="1" applyAlignment="1">
      <alignment horizontal="center" vertical="center" wrapText="1"/>
    </xf>
    <xf numFmtId="178" fontId="23" fillId="0" borderId="8" xfId="3" applyNumberFormat="1" applyFont="1" applyBorder="1" applyAlignment="1">
      <alignment horizontal="center" vertical="center"/>
    </xf>
    <xf numFmtId="177" fontId="23" fillId="0" borderId="9" xfId="3" applyNumberFormat="1" applyFont="1" applyBorder="1" applyAlignment="1">
      <alignment horizontal="left" vertical="center"/>
    </xf>
    <xf numFmtId="177" fontId="24" fillId="0" borderId="3" xfId="3" applyNumberFormat="1" applyFont="1" applyBorder="1">
      <alignment vertical="center"/>
    </xf>
    <xf numFmtId="177" fontId="24" fillId="0" borderId="3" xfId="3" applyNumberFormat="1" applyFont="1" applyBorder="1" applyAlignment="1">
      <alignment horizontal="right" vertical="center"/>
    </xf>
    <xf numFmtId="178" fontId="24" fillId="0" borderId="3" xfId="3" applyNumberFormat="1" applyFont="1" applyBorder="1" applyAlignment="1">
      <alignment horizontal="right" vertical="center"/>
    </xf>
    <xf numFmtId="177" fontId="23" fillId="0" borderId="3" xfId="0" applyNumberFormat="1" applyFont="1" applyBorder="1">
      <alignment vertical="center"/>
    </xf>
    <xf numFmtId="177" fontId="24" fillId="0" borderId="2" xfId="3" applyNumberFormat="1" applyFont="1" applyBorder="1">
      <alignment vertical="center"/>
    </xf>
    <xf numFmtId="177" fontId="23" fillId="0" borderId="0" xfId="3" applyNumberFormat="1" applyFont="1" applyAlignment="1">
      <alignment horizontal="left" vertical="center" wrapText="1"/>
    </xf>
    <xf numFmtId="177" fontId="23" fillId="0" borderId="3" xfId="3" applyNumberFormat="1" applyFont="1" applyBorder="1" applyAlignment="1">
      <alignment horizontal="right" vertical="center"/>
    </xf>
    <xf numFmtId="177" fontId="23" fillId="0" borderId="14" xfId="3" applyNumberFormat="1" applyFont="1" applyBorder="1" applyAlignment="1">
      <alignment horizontal="left" vertical="center" wrapText="1"/>
    </xf>
    <xf numFmtId="177" fontId="23" fillId="0" borderId="17" xfId="3" applyNumberFormat="1" applyFont="1" applyBorder="1" applyAlignment="1">
      <alignment horizontal="left" vertical="center"/>
    </xf>
    <xf numFmtId="177" fontId="23" fillId="0" borderId="17" xfId="3" applyNumberFormat="1" applyFont="1" applyBorder="1" applyAlignment="1">
      <alignment horizontal="left" vertical="center" wrapText="1"/>
    </xf>
    <xf numFmtId="41" fontId="23" fillId="0" borderId="3" xfId="0" applyNumberFormat="1" applyFont="1" applyBorder="1">
      <alignment vertical="center"/>
    </xf>
    <xf numFmtId="41" fontId="24" fillId="0" borderId="3" xfId="3" applyNumberFormat="1" applyFont="1" applyBorder="1">
      <alignment vertical="center"/>
    </xf>
    <xf numFmtId="182" fontId="24" fillId="0" borderId="3" xfId="3" applyNumberFormat="1" applyFont="1" applyBorder="1" applyAlignment="1">
      <alignment horizontal="right" vertical="center"/>
    </xf>
    <xf numFmtId="41" fontId="24" fillId="0" borderId="3" xfId="3" applyNumberFormat="1" applyFont="1" applyBorder="1" applyAlignment="1">
      <alignment horizontal="right" vertical="center"/>
    </xf>
    <xf numFmtId="41" fontId="24" fillId="0" borderId="2" xfId="3" applyNumberFormat="1" applyFont="1" applyBorder="1">
      <alignment vertical="center"/>
    </xf>
    <xf numFmtId="41" fontId="23" fillId="0" borderId="3" xfId="3" applyNumberFormat="1" applyFont="1" applyBorder="1" applyAlignment="1">
      <alignment horizontal="right" vertical="center"/>
    </xf>
    <xf numFmtId="182" fontId="24" fillId="0" borderId="18" xfId="3" applyNumberFormat="1" applyFont="1" applyBorder="1" applyAlignment="1">
      <alignment horizontal="right" vertical="center"/>
    </xf>
    <xf numFmtId="0" fontId="16" fillId="0" borderId="0" xfId="4" applyFont="1" applyAlignment="1">
      <alignment horizontal="left"/>
    </xf>
    <xf numFmtId="3" fontId="15" fillId="0" borderId="0" xfId="0" applyNumberFormat="1" applyFont="1" applyAlignment="1">
      <alignment horizontal="center" vertical="center"/>
    </xf>
    <xf numFmtId="0" fontId="16" fillId="9" borderId="2" xfId="0" applyFont="1" applyFill="1" applyBorder="1" applyAlignment="1">
      <alignment horizontal="center" vertical="center"/>
    </xf>
    <xf numFmtId="3" fontId="16" fillId="0" borderId="3" xfId="0" applyNumberFormat="1" applyFont="1" applyBorder="1" applyAlignment="1">
      <alignment horizontal="center" vertical="center" wrapText="1"/>
    </xf>
    <xf numFmtId="3" fontId="16" fillId="0" borderId="4" xfId="0" applyNumberFormat="1" applyFont="1" applyBorder="1" applyAlignment="1">
      <alignment horizontal="center" vertical="center"/>
    </xf>
    <xf numFmtId="3" fontId="16" fillId="0" borderId="4" xfId="3" applyNumberFormat="1" applyFont="1" applyBorder="1" applyAlignment="1">
      <alignment horizontal="center" vertical="center"/>
    </xf>
    <xf numFmtId="3" fontId="16" fillId="0" borderId="3" xfId="3" applyNumberFormat="1" applyFont="1" applyBorder="1" applyAlignment="1">
      <alignment horizontal="center" vertical="center" wrapText="1"/>
    </xf>
    <xf numFmtId="3" fontId="16" fillId="0" borderId="3" xfId="3" applyNumberFormat="1" applyFont="1" applyBorder="1" applyAlignment="1">
      <alignment horizontal="center" vertical="center"/>
    </xf>
    <xf numFmtId="3" fontId="15" fillId="9" borderId="0" xfId="3" applyNumberFormat="1" applyFont="1" applyFill="1" applyAlignment="1">
      <alignment horizontal="left" vertical="center"/>
    </xf>
    <xf numFmtId="3" fontId="18" fillId="0" borderId="14" xfId="3" applyNumberFormat="1" applyFont="1" applyBorder="1" applyAlignment="1">
      <alignment horizontal="left" vertical="center"/>
    </xf>
    <xf numFmtId="3" fontId="16" fillId="0" borderId="14" xfId="3" applyNumberFormat="1" applyFont="1" applyBorder="1" applyAlignment="1">
      <alignment horizontal="right" vertical="center"/>
    </xf>
    <xf numFmtId="0" fontId="16" fillId="9" borderId="2" xfId="3" applyFont="1" applyFill="1" applyBorder="1" applyAlignment="1">
      <alignment horizontal="center" vertical="center"/>
    </xf>
    <xf numFmtId="3" fontId="18" fillId="9" borderId="3" xfId="3" applyNumberFormat="1" applyFont="1" applyFill="1" applyBorder="1" applyAlignment="1">
      <alignment horizontal="center" vertical="center"/>
    </xf>
    <xf numFmtId="3" fontId="18" fillId="0" borderId="3" xfId="3" applyNumberFormat="1" applyFont="1" applyBorder="1" applyAlignment="1">
      <alignment horizontal="center" vertical="center"/>
    </xf>
    <xf numFmtId="3" fontId="18" fillId="0" borderId="4" xfId="3" applyNumberFormat="1" applyFont="1" applyBorder="1" applyAlignment="1">
      <alignment horizontal="center" vertical="center"/>
    </xf>
    <xf numFmtId="3" fontId="18" fillId="9" borderId="4" xfId="3" applyNumberFormat="1" applyFont="1" applyFill="1" applyBorder="1" applyAlignment="1">
      <alignment horizontal="center" vertical="center"/>
    </xf>
    <xf numFmtId="3" fontId="15" fillId="9" borderId="0" xfId="3" applyNumberFormat="1" applyFont="1" applyFill="1" applyAlignment="1">
      <alignment horizontal="center" vertical="center"/>
    </xf>
    <xf numFmtId="3" fontId="18" fillId="0" borderId="14" xfId="3" applyNumberFormat="1" applyFont="1" applyBorder="1" applyAlignment="1">
      <alignment horizontal="center" vertical="center"/>
    </xf>
    <xf numFmtId="3" fontId="16" fillId="0" borderId="14" xfId="3" applyNumberFormat="1" applyFont="1" applyBorder="1" applyAlignment="1">
      <alignment horizontal="center" vertical="center"/>
    </xf>
    <xf numFmtId="177" fontId="23" fillId="0" borderId="3" xfId="3" applyNumberFormat="1" applyFont="1" applyBorder="1" applyAlignment="1">
      <alignment horizontal="center" vertical="center"/>
    </xf>
    <xf numFmtId="177" fontId="23" fillId="0" borderId="3" xfId="3" applyNumberFormat="1" applyFont="1" applyBorder="1" applyAlignment="1">
      <alignment horizontal="center" vertical="center" wrapText="1"/>
    </xf>
    <xf numFmtId="177" fontId="23" fillId="0" borderId="4" xfId="3" applyNumberFormat="1" applyFont="1" applyBorder="1" applyAlignment="1">
      <alignment horizontal="center" vertical="center"/>
    </xf>
    <xf numFmtId="177" fontId="21" fillId="9" borderId="0" xfId="3" applyNumberFormat="1" applyFont="1" applyFill="1" applyAlignment="1">
      <alignment horizontal="center" vertical="center"/>
    </xf>
    <xf numFmtId="177" fontId="22" fillId="0" borderId="0" xfId="3" applyNumberFormat="1" applyFont="1" applyAlignment="1">
      <alignment horizontal="center" vertical="center"/>
    </xf>
    <xf numFmtId="177" fontId="23" fillId="0" borderId="14" xfId="3" applyNumberFormat="1" applyFont="1" applyBorder="1" applyAlignment="1">
      <alignment horizontal="center" vertical="center"/>
    </xf>
    <xf numFmtId="177" fontId="23" fillId="9" borderId="2" xfId="3" applyNumberFormat="1" applyFont="1" applyFill="1" applyBorder="1" applyAlignment="1">
      <alignment horizontal="center" vertical="center"/>
    </xf>
    <xf numFmtId="177" fontId="22" fillId="9" borderId="3" xfId="3" applyNumberFormat="1" applyFont="1" applyFill="1" applyBorder="1" applyAlignment="1">
      <alignment horizontal="center" vertical="center"/>
    </xf>
    <xf numFmtId="177" fontId="22" fillId="0" borderId="3" xfId="3" applyNumberFormat="1" applyFont="1" applyBorder="1" applyAlignment="1">
      <alignment horizontal="center" vertical="center"/>
    </xf>
    <xf numFmtId="177" fontId="23" fillId="9" borderId="7" xfId="3" applyNumberFormat="1" applyFont="1" applyFill="1" applyBorder="1" applyAlignment="1">
      <alignment horizontal="center" vertical="center"/>
    </xf>
    <xf numFmtId="0" fontId="25" fillId="9" borderId="5" xfId="0" applyFont="1" applyFill="1" applyBorder="1" applyAlignment="1">
      <alignment horizontal="center"/>
    </xf>
    <xf numFmtId="0" fontId="26" fillId="0" borderId="5" xfId="0" applyFont="1" applyBorder="1" applyAlignment="1"/>
    <xf numFmtId="0" fontId="27" fillId="0" borderId="10" xfId="0" applyFont="1" applyBorder="1" applyAlignment="1">
      <alignment horizontal="center"/>
    </xf>
    <xf numFmtId="0" fontId="27" fillId="0" borderId="11" xfId="0" applyFont="1" applyBorder="1" applyAlignment="1">
      <alignment horizontal="center"/>
    </xf>
    <xf numFmtId="0" fontId="26" fillId="0" borderId="10" xfId="0" applyFont="1" applyBorder="1" applyAlignment="1"/>
    <xf numFmtId="0" fontId="26" fillId="0" borderId="11" xfId="0" applyFont="1" applyBorder="1" applyAlignment="1"/>
    <xf numFmtId="184" fontId="24" fillId="0" borderId="3" xfId="3" applyNumberFormat="1" applyFont="1" applyBorder="1" applyAlignment="1">
      <alignment horizontal="right" vertical="center"/>
    </xf>
    <xf numFmtId="184" fontId="24" fillId="0" borderId="3" xfId="3" applyNumberFormat="1" applyFont="1" applyBorder="1" applyAlignment="1">
      <alignment horizontal="right" vertical="center"/>
    </xf>
    <xf numFmtId="0" fontId="26" fillId="0" borderId="9" xfId="0" applyFont="1" applyBorder="1" applyAlignment="1"/>
    <xf numFmtId="0" fontId="26" fillId="0" borderId="7" xfId="0" applyFont="1" applyBorder="1" applyAlignment="1"/>
    <xf numFmtId="0" fontId="27" fillId="0" borderId="17" xfId="0" applyFont="1" applyBorder="1" applyAlignment="1">
      <alignment horizontal="center"/>
    </xf>
    <xf numFmtId="0" fontId="27" fillId="0" borderId="17" xfId="0" applyFont="1" applyBorder="1" applyAlignment="1">
      <alignment horizontal="center"/>
    </xf>
    <xf numFmtId="0" fontId="26" fillId="0" borderId="17" xfId="0" applyFont="1" applyBorder="1" applyAlignment="1"/>
    <xf numFmtId="177" fontId="22" fillId="0" borderId="14" xfId="3" applyNumberFormat="1" applyFont="1" applyBorder="1" applyAlignment="1">
      <alignment horizontal="center" vertical="center"/>
    </xf>
    <xf numFmtId="0" fontId="2" fillId="0" borderId="17" xfId="0" applyFont="1" applyFill="1" applyBorder="1" applyAlignment="1">
      <alignment horizontal="right"/>
    </xf>
  </cellXfs>
  <cellStyles count="23">
    <cellStyle name="Accent" xfId="5" xr:uid="{00000000-0005-0000-0000-000000000000}"/>
    <cellStyle name="Accent 1" xfId="6" xr:uid="{00000000-0005-0000-0000-000001000000}"/>
    <cellStyle name="Accent 2" xfId="7" xr:uid="{00000000-0005-0000-0000-000002000000}"/>
    <cellStyle name="Accent 3" xfId="8" xr:uid="{00000000-0005-0000-0000-000003000000}"/>
    <cellStyle name="Bad" xfId="9" xr:uid="{00000000-0005-0000-0000-000004000000}"/>
    <cellStyle name="Error" xfId="10" xr:uid="{00000000-0005-0000-0000-000005000000}"/>
    <cellStyle name="Footnote" xfId="11" xr:uid="{00000000-0005-0000-0000-000006000000}"/>
    <cellStyle name="Good" xfId="12" xr:uid="{00000000-0005-0000-0000-000007000000}"/>
    <cellStyle name="Heading" xfId="13" xr:uid="{00000000-0005-0000-0000-000008000000}"/>
    <cellStyle name="Heading 1" xfId="14" xr:uid="{00000000-0005-0000-0000-000009000000}"/>
    <cellStyle name="Heading 2" xfId="15" xr:uid="{00000000-0005-0000-0000-00000A000000}"/>
    <cellStyle name="Hyperlink" xfId="16" xr:uid="{00000000-0005-0000-0000-00000B000000}"/>
    <cellStyle name="Neutral" xfId="17" xr:uid="{00000000-0005-0000-0000-00000C000000}"/>
    <cellStyle name="Note" xfId="18" xr:uid="{00000000-0005-0000-0000-00000D000000}"/>
    <cellStyle name="Result" xfId="19" xr:uid="{00000000-0005-0000-0000-00000E000000}"/>
    <cellStyle name="Status" xfId="20" xr:uid="{00000000-0005-0000-0000-00000F000000}"/>
    <cellStyle name="Text" xfId="21" xr:uid="{00000000-0005-0000-0000-000010000000}"/>
    <cellStyle name="Warning" xfId="22" xr:uid="{00000000-0005-0000-0000-000011000000}"/>
    <cellStyle name="一般" xfId="0" builtinId="0" customBuiltin="1"/>
    <cellStyle name="一般 2" xfId="1" xr:uid="{00000000-0005-0000-0000-000013000000}"/>
    <cellStyle name="一般 3" xfId="2" xr:uid="{00000000-0005-0000-0000-000014000000}"/>
    <cellStyle name="一般 6" xfId="3" xr:uid="{00000000-0005-0000-0000-000015000000}"/>
    <cellStyle name="一般_Sheet1" xfId="4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workbookViewId="0">
      <selection sqref="A1:F1"/>
    </sheetView>
  </sheetViews>
  <sheetFormatPr defaultColWidth="8" defaultRowHeight="16.5"/>
  <cols>
    <col min="1" max="1" width="9" customWidth="1"/>
    <col min="2" max="6" width="11.625" customWidth="1"/>
    <col min="7" max="252" width="9" customWidth="1"/>
    <col min="253" max="262" width="11.625" customWidth="1"/>
    <col min="263" max="508" width="9" customWidth="1"/>
    <col min="509" max="518" width="11.625" customWidth="1"/>
    <col min="519" max="764" width="9" customWidth="1"/>
    <col min="765" max="774" width="11.625" customWidth="1"/>
    <col min="775" max="1020" width="9" customWidth="1"/>
    <col min="1021" max="1023" width="11.625" customWidth="1"/>
    <col min="1024" max="1024" width="9" customWidth="1"/>
    <col min="1025" max="1025" width="8" customWidth="1"/>
  </cols>
  <sheetData>
    <row r="1" spans="1:6" ht="21">
      <c r="A1" s="112" t="s">
        <v>0</v>
      </c>
      <c r="B1" s="112"/>
      <c r="C1" s="112"/>
      <c r="D1" s="112"/>
      <c r="E1" s="112"/>
      <c r="F1" s="112"/>
    </row>
    <row r="2" spans="1:6" ht="21">
      <c r="A2" s="1"/>
      <c r="B2" s="1"/>
      <c r="C2" s="1"/>
      <c r="D2" s="1"/>
      <c r="E2" s="1"/>
      <c r="F2" s="2" t="s">
        <v>1</v>
      </c>
    </row>
    <row r="3" spans="1:6">
      <c r="A3" s="113" t="s">
        <v>2</v>
      </c>
      <c r="B3" s="114" t="s">
        <v>3</v>
      </c>
      <c r="C3" s="115" t="s">
        <v>4</v>
      </c>
      <c r="D3" s="3"/>
      <c r="E3" s="115" t="s">
        <v>5</v>
      </c>
      <c r="F3" s="4"/>
    </row>
    <row r="4" spans="1:6">
      <c r="A4" s="113"/>
      <c r="B4" s="114"/>
      <c r="C4" s="115"/>
      <c r="D4" s="5" t="s">
        <v>6</v>
      </c>
      <c r="E4" s="115"/>
      <c r="F4" s="6" t="s">
        <v>6</v>
      </c>
    </row>
    <row r="5" spans="1:6">
      <c r="A5" s="7">
        <v>101</v>
      </c>
      <c r="B5" s="8">
        <v>1584</v>
      </c>
      <c r="C5" s="9">
        <v>813</v>
      </c>
      <c r="D5" s="10">
        <v>51.33</v>
      </c>
      <c r="E5" s="9">
        <v>771</v>
      </c>
      <c r="F5" s="10">
        <v>48.67</v>
      </c>
    </row>
    <row r="6" spans="1:6">
      <c r="A6" s="11">
        <v>102</v>
      </c>
      <c r="B6" s="12">
        <v>1567</v>
      </c>
      <c r="C6" s="13">
        <v>807</v>
      </c>
      <c r="D6" s="14">
        <v>51.5</v>
      </c>
      <c r="E6" s="13">
        <v>760</v>
      </c>
      <c r="F6" s="14">
        <v>48.5</v>
      </c>
    </row>
    <row r="7" spans="1:6">
      <c r="A7" s="15">
        <v>103</v>
      </c>
      <c r="B7" s="16">
        <v>1555</v>
      </c>
      <c r="C7" s="17">
        <v>787</v>
      </c>
      <c r="D7" s="18">
        <v>50.61</v>
      </c>
      <c r="E7" s="17">
        <v>768</v>
      </c>
      <c r="F7" s="18">
        <v>49.39</v>
      </c>
    </row>
    <row r="8" spans="1:6">
      <c r="A8" s="19" t="s">
        <v>7</v>
      </c>
    </row>
    <row r="9" spans="1:6">
      <c r="A9" s="19" t="s">
        <v>8</v>
      </c>
      <c r="D9" s="20"/>
    </row>
    <row r="10" spans="1:6">
      <c r="A10" s="111" t="s">
        <v>9</v>
      </c>
      <c r="B10" s="111"/>
      <c r="C10" s="111"/>
      <c r="D10" s="20"/>
    </row>
    <row r="11" spans="1:6">
      <c r="D11" s="20"/>
    </row>
    <row r="12" spans="1:6">
      <c r="D12" s="20"/>
    </row>
    <row r="13" spans="1:6">
      <c r="D13" s="20"/>
    </row>
    <row r="14" spans="1:6">
      <c r="D14" s="20"/>
    </row>
  </sheetData>
  <mergeCells count="6">
    <mergeCell ref="A10:C10"/>
    <mergeCell ref="A1:F1"/>
    <mergeCell ref="A3:A4"/>
    <mergeCell ref="B3:B4"/>
    <mergeCell ref="C3:C4"/>
    <mergeCell ref="E3:E4"/>
  </mergeCells>
  <phoneticPr fontId="17" type="noConversion"/>
  <pageMargins left="0.70000000000000007" right="0.70000000000000007" top="0.75" bottom="0.75" header="0.30000000000000004" footer="0.3000000000000000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5"/>
  <sheetViews>
    <sheetView workbookViewId="0"/>
  </sheetViews>
  <sheetFormatPr defaultColWidth="8" defaultRowHeight="16.5"/>
  <cols>
    <col min="1" max="1" width="11.125" customWidth="1"/>
    <col min="2" max="5" width="7.875" customWidth="1"/>
    <col min="6" max="6" width="8.875" customWidth="1"/>
    <col min="7" max="46" width="8.5" customWidth="1"/>
    <col min="47" max="1024" width="9" customWidth="1"/>
    <col min="1025" max="1025" width="8" customWidth="1"/>
  </cols>
  <sheetData>
    <row r="1" spans="1:46" ht="21">
      <c r="A1" s="119" t="s">
        <v>10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AL1" s="119"/>
      <c r="AM1" s="119"/>
      <c r="AN1" s="119"/>
      <c r="AO1" s="119"/>
      <c r="AP1" s="119"/>
      <c r="AQ1" s="119"/>
      <c r="AR1" s="119"/>
      <c r="AS1" s="119"/>
      <c r="AT1" s="119"/>
    </row>
    <row r="2" spans="1:46" ht="19.5">
      <c r="A2" s="120" t="s">
        <v>11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  <c r="AM2" s="120"/>
      <c r="AN2" s="120"/>
      <c r="AO2" s="120"/>
      <c r="AP2" s="120"/>
      <c r="AQ2" s="120"/>
      <c r="AR2" s="120"/>
      <c r="AS2" s="121" t="s">
        <v>12</v>
      </c>
      <c r="AT2" s="121"/>
    </row>
    <row r="3" spans="1:46" ht="19.5">
      <c r="A3" s="122" t="s">
        <v>13</v>
      </c>
      <c r="B3" s="123" t="s">
        <v>14</v>
      </c>
      <c r="C3" s="123"/>
      <c r="D3" s="123"/>
      <c r="E3" s="123"/>
      <c r="F3" s="123"/>
      <c r="G3" s="124" t="s">
        <v>15</v>
      </c>
      <c r="H3" s="124"/>
      <c r="I3" s="124"/>
      <c r="J3" s="124"/>
      <c r="K3" s="124"/>
      <c r="L3" s="124" t="s">
        <v>16</v>
      </c>
      <c r="M3" s="124"/>
      <c r="N3" s="124"/>
      <c r="O3" s="124"/>
      <c r="P3" s="124"/>
      <c r="Q3" s="124" t="s">
        <v>17</v>
      </c>
      <c r="R3" s="124"/>
      <c r="S3" s="124"/>
      <c r="T3" s="124"/>
      <c r="U3" s="124"/>
      <c r="V3" s="124" t="s">
        <v>18</v>
      </c>
      <c r="W3" s="124"/>
      <c r="X3" s="124"/>
      <c r="Y3" s="124"/>
      <c r="Z3" s="124"/>
      <c r="AA3" s="124" t="s">
        <v>19</v>
      </c>
      <c r="AB3" s="124"/>
      <c r="AC3" s="124"/>
      <c r="AD3" s="124"/>
      <c r="AE3" s="124"/>
      <c r="AF3" s="124" t="s">
        <v>20</v>
      </c>
      <c r="AG3" s="124"/>
      <c r="AH3" s="124"/>
      <c r="AI3" s="124"/>
      <c r="AJ3" s="124"/>
      <c r="AK3" s="124" t="s">
        <v>21</v>
      </c>
      <c r="AL3" s="124"/>
      <c r="AM3" s="124"/>
      <c r="AN3" s="124"/>
      <c r="AO3" s="124"/>
      <c r="AP3" s="125" t="s">
        <v>22</v>
      </c>
      <c r="AQ3" s="125"/>
      <c r="AR3" s="125"/>
      <c r="AS3" s="125"/>
      <c r="AT3" s="125"/>
    </row>
    <row r="4" spans="1:46">
      <c r="A4" s="122"/>
      <c r="B4" s="117" t="s">
        <v>23</v>
      </c>
      <c r="C4" s="116" t="s">
        <v>4</v>
      </c>
      <c r="D4" s="23"/>
      <c r="E4" s="116" t="s">
        <v>5</v>
      </c>
      <c r="F4" s="24"/>
      <c r="G4" s="117" t="s">
        <v>23</v>
      </c>
      <c r="H4" s="116" t="s">
        <v>4</v>
      </c>
      <c r="I4" s="23"/>
      <c r="J4" s="116" t="s">
        <v>5</v>
      </c>
      <c r="K4" s="24"/>
      <c r="L4" s="117" t="s">
        <v>23</v>
      </c>
      <c r="M4" s="116" t="s">
        <v>4</v>
      </c>
      <c r="N4" s="23"/>
      <c r="O4" s="116" t="s">
        <v>5</v>
      </c>
      <c r="P4" s="24"/>
      <c r="Q4" s="117" t="s">
        <v>23</v>
      </c>
      <c r="R4" s="116" t="s">
        <v>4</v>
      </c>
      <c r="S4" s="23"/>
      <c r="T4" s="116" t="s">
        <v>5</v>
      </c>
      <c r="U4" s="24"/>
      <c r="V4" s="117" t="s">
        <v>23</v>
      </c>
      <c r="W4" s="116" t="s">
        <v>4</v>
      </c>
      <c r="X4" s="23"/>
      <c r="Y4" s="116" t="s">
        <v>5</v>
      </c>
      <c r="Z4" s="24"/>
      <c r="AA4" s="118" t="s">
        <v>23</v>
      </c>
      <c r="AB4" s="116" t="s">
        <v>4</v>
      </c>
      <c r="AC4" s="26"/>
      <c r="AD4" s="116" t="s">
        <v>5</v>
      </c>
      <c r="AE4" s="26"/>
      <c r="AF4" s="117" t="s">
        <v>23</v>
      </c>
      <c r="AG4" s="116" t="s">
        <v>4</v>
      </c>
      <c r="AH4" s="23"/>
      <c r="AI4" s="116" t="s">
        <v>5</v>
      </c>
      <c r="AJ4" s="24"/>
      <c r="AK4" s="117" t="s">
        <v>23</v>
      </c>
      <c r="AL4" s="116" t="s">
        <v>4</v>
      </c>
      <c r="AM4" s="23"/>
      <c r="AN4" s="116" t="s">
        <v>5</v>
      </c>
      <c r="AO4" s="24"/>
      <c r="AP4" s="117" t="s">
        <v>23</v>
      </c>
      <c r="AQ4" s="116" t="s">
        <v>4</v>
      </c>
      <c r="AR4" s="23"/>
      <c r="AS4" s="116" t="s">
        <v>5</v>
      </c>
      <c r="AT4" s="24"/>
    </row>
    <row r="5" spans="1:46">
      <c r="A5" s="122"/>
      <c r="B5" s="117"/>
      <c r="C5" s="116"/>
      <c r="D5" s="27" t="s">
        <v>6</v>
      </c>
      <c r="E5" s="116"/>
      <c r="F5" s="28" t="s">
        <v>6</v>
      </c>
      <c r="G5" s="117"/>
      <c r="H5" s="116"/>
      <c r="I5" s="27" t="s">
        <v>6</v>
      </c>
      <c r="J5" s="116"/>
      <c r="K5" s="28" t="s">
        <v>6</v>
      </c>
      <c r="L5" s="117"/>
      <c r="M5" s="116"/>
      <c r="N5" s="27" t="s">
        <v>6</v>
      </c>
      <c r="O5" s="116"/>
      <c r="P5" s="28" t="s">
        <v>6</v>
      </c>
      <c r="Q5" s="117"/>
      <c r="R5" s="116"/>
      <c r="S5" s="27" t="s">
        <v>6</v>
      </c>
      <c r="T5" s="116"/>
      <c r="U5" s="28" t="s">
        <v>6</v>
      </c>
      <c r="V5" s="117"/>
      <c r="W5" s="116"/>
      <c r="X5" s="27" t="s">
        <v>6</v>
      </c>
      <c r="Y5" s="116"/>
      <c r="Z5" s="28" t="s">
        <v>6</v>
      </c>
      <c r="AA5" s="118"/>
      <c r="AB5" s="116"/>
      <c r="AC5" s="28" t="s">
        <v>6</v>
      </c>
      <c r="AD5" s="116"/>
      <c r="AE5" s="29" t="s">
        <v>6</v>
      </c>
      <c r="AF5" s="117"/>
      <c r="AG5" s="116"/>
      <c r="AH5" s="27" t="s">
        <v>6</v>
      </c>
      <c r="AI5" s="116"/>
      <c r="AJ5" s="28" t="s">
        <v>6</v>
      </c>
      <c r="AK5" s="117"/>
      <c r="AL5" s="116"/>
      <c r="AM5" s="27" t="s">
        <v>6</v>
      </c>
      <c r="AN5" s="116"/>
      <c r="AO5" s="28" t="s">
        <v>6</v>
      </c>
      <c r="AP5" s="117"/>
      <c r="AQ5" s="116"/>
      <c r="AR5" s="27" t="s">
        <v>6</v>
      </c>
      <c r="AS5" s="116"/>
      <c r="AT5" s="28" t="s">
        <v>6</v>
      </c>
    </row>
    <row r="6" spans="1:46" ht="20.45" customHeight="1">
      <c r="A6" s="30" t="s">
        <v>23</v>
      </c>
      <c r="B6" s="31">
        <f t="shared" ref="B6:B13" si="0">C6+E6</f>
        <v>1526</v>
      </c>
      <c r="C6" s="32">
        <v>738</v>
      </c>
      <c r="D6" s="33">
        <f t="shared" ref="D6:D13" si="1">C6/B6*100</f>
        <v>48.361730013106161</v>
      </c>
      <c r="E6" s="32">
        <v>788</v>
      </c>
      <c r="F6" s="33">
        <f t="shared" ref="F6:F13" si="2">E6/B6*100</f>
        <v>51.638269986893839</v>
      </c>
      <c r="G6" s="34">
        <f t="shared" ref="G6:G13" si="3">H6+J6</f>
        <v>55</v>
      </c>
      <c r="H6" s="32">
        <v>17</v>
      </c>
      <c r="I6" s="33">
        <f>H6/G6*100</f>
        <v>30.909090909090907</v>
      </c>
      <c r="J6" s="32">
        <v>38</v>
      </c>
      <c r="K6" s="33">
        <f>J6/G6*100</f>
        <v>69.090909090909093</v>
      </c>
      <c r="L6" s="34">
        <f t="shared" ref="L6:L13" si="4">M6+O6</f>
        <v>99</v>
      </c>
      <c r="M6" s="32">
        <v>54</v>
      </c>
      <c r="N6" s="33">
        <f t="shared" ref="N6:N13" si="5">M6/L6*100</f>
        <v>54.54545454545454</v>
      </c>
      <c r="O6" s="32">
        <v>45</v>
      </c>
      <c r="P6" s="33">
        <f t="shared" ref="P6:P13" si="6">O6/L6*100</f>
        <v>45.454545454545453</v>
      </c>
      <c r="Q6" s="34">
        <f t="shared" ref="Q6:Q13" si="7">R6+T6</f>
        <v>420</v>
      </c>
      <c r="R6" s="32">
        <v>176</v>
      </c>
      <c r="S6" s="33">
        <f>R6/Q6*100</f>
        <v>41.904761904761905</v>
      </c>
      <c r="T6" s="32">
        <v>244</v>
      </c>
      <c r="U6" s="33">
        <f>T6/Q6*100</f>
        <v>58.095238095238102</v>
      </c>
      <c r="V6" s="34">
        <f t="shared" ref="V6:V13" si="8">W6+Y6</f>
        <v>185</v>
      </c>
      <c r="W6" s="32">
        <v>83</v>
      </c>
      <c r="X6" s="33">
        <f>W6/V6*100</f>
        <v>44.86486486486487</v>
      </c>
      <c r="Y6" s="32">
        <v>102</v>
      </c>
      <c r="Z6" s="33">
        <f>Y6/V6*100</f>
        <v>55.135135135135137</v>
      </c>
      <c r="AA6" s="32">
        <f t="shared" ref="AA6:AA13" si="9">AB6+AD6</f>
        <v>472</v>
      </c>
      <c r="AB6" s="32">
        <v>258</v>
      </c>
      <c r="AC6" s="33">
        <f>AB6/AA6*100</f>
        <v>54.66101694915254</v>
      </c>
      <c r="AD6" s="32">
        <v>214</v>
      </c>
      <c r="AE6" s="33">
        <f>AD6/AA6*100</f>
        <v>45.33898305084746</v>
      </c>
      <c r="AF6" s="34">
        <f t="shared" ref="AF6:AF13" si="10">AG6+AI6</f>
        <v>56</v>
      </c>
      <c r="AG6" s="32">
        <v>31</v>
      </c>
      <c r="AH6" s="33">
        <f>AG6/AF6*100</f>
        <v>55.357142857142861</v>
      </c>
      <c r="AI6" s="32">
        <v>25</v>
      </c>
      <c r="AJ6" s="33">
        <f>AI6/AF6*100</f>
        <v>44.642857142857146</v>
      </c>
      <c r="AK6" s="34">
        <f t="shared" ref="AK6:AK13" si="11">AL6+AN6</f>
        <v>143</v>
      </c>
      <c r="AL6" s="32">
        <v>70</v>
      </c>
      <c r="AM6" s="33">
        <f>AL6/AK6*100</f>
        <v>48.951048951048953</v>
      </c>
      <c r="AN6" s="32">
        <v>73</v>
      </c>
      <c r="AO6" s="33">
        <f>AN6/AK6*100</f>
        <v>51.048951048951054</v>
      </c>
      <c r="AP6" s="34">
        <f t="shared" ref="AP6:AP13" si="12">AQ6+AS6</f>
        <v>96</v>
      </c>
      <c r="AQ6" s="32">
        <v>49</v>
      </c>
      <c r="AR6" s="33">
        <f>AQ6/AP6*100</f>
        <v>51.041666666666664</v>
      </c>
      <c r="AS6" s="32">
        <v>47</v>
      </c>
      <c r="AT6" s="33">
        <f>AS6/AP6*100</f>
        <v>48.958333333333329</v>
      </c>
    </row>
    <row r="7" spans="1:46" ht="20.45" customHeight="1">
      <c r="A7" s="35" t="s">
        <v>24</v>
      </c>
      <c r="B7" s="36">
        <f t="shared" si="0"/>
        <v>1</v>
      </c>
      <c r="C7" s="37">
        <v>0</v>
      </c>
      <c r="D7" s="38">
        <f t="shared" si="1"/>
        <v>0</v>
      </c>
      <c r="E7" s="37">
        <v>1</v>
      </c>
      <c r="F7" s="38">
        <f t="shared" si="2"/>
        <v>100</v>
      </c>
      <c r="G7" s="39">
        <f t="shared" si="3"/>
        <v>0</v>
      </c>
      <c r="H7" s="37">
        <v>0</v>
      </c>
      <c r="I7" s="38">
        <v>0</v>
      </c>
      <c r="J7" s="37">
        <v>0</v>
      </c>
      <c r="K7" s="38">
        <v>0</v>
      </c>
      <c r="L7" s="39">
        <f t="shared" si="4"/>
        <v>1</v>
      </c>
      <c r="M7" s="37">
        <v>0</v>
      </c>
      <c r="N7" s="38">
        <f t="shared" si="5"/>
        <v>0</v>
      </c>
      <c r="O7" s="37">
        <v>1</v>
      </c>
      <c r="P7" s="38">
        <f t="shared" si="6"/>
        <v>100</v>
      </c>
      <c r="Q7" s="39">
        <f t="shared" si="7"/>
        <v>0</v>
      </c>
      <c r="R7" s="37">
        <v>0</v>
      </c>
      <c r="S7" s="38">
        <v>0</v>
      </c>
      <c r="T7" s="37">
        <v>0</v>
      </c>
      <c r="U7" s="38">
        <v>0</v>
      </c>
      <c r="V7" s="39">
        <f t="shared" si="8"/>
        <v>0</v>
      </c>
      <c r="W7" s="37">
        <v>0</v>
      </c>
      <c r="X7" s="38">
        <v>0</v>
      </c>
      <c r="Y7" s="37">
        <v>0</v>
      </c>
      <c r="Z7" s="38">
        <v>0</v>
      </c>
      <c r="AA7" s="37">
        <f t="shared" si="9"/>
        <v>0</v>
      </c>
      <c r="AB7" s="37">
        <v>0</v>
      </c>
      <c r="AC7" s="38">
        <v>0</v>
      </c>
      <c r="AD7" s="37">
        <v>0</v>
      </c>
      <c r="AE7" s="38">
        <v>0</v>
      </c>
      <c r="AF7" s="39">
        <f t="shared" si="10"/>
        <v>0</v>
      </c>
      <c r="AG7" s="37">
        <v>0</v>
      </c>
      <c r="AH7" s="38">
        <v>0</v>
      </c>
      <c r="AI7" s="37">
        <v>0</v>
      </c>
      <c r="AJ7" s="38">
        <v>0</v>
      </c>
      <c r="AK7" s="39">
        <f t="shared" si="11"/>
        <v>0</v>
      </c>
      <c r="AL7" s="37">
        <v>0</v>
      </c>
      <c r="AM7" s="38">
        <v>0</v>
      </c>
      <c r="AN7" s="37">
        <v>0</v>
      </c>
      <c r="AO7" s="38">
        <v>0</v>
      </c>
      <c r="AP7" s="39">
        <f t="shared" si="12"/>
        <v>0</v>
      </c>
      <c r="AQ7" s="37">
        <v>0</v>
      </c>
      <c r="AR7" s="38">
        <v>0</v>
      </c>
      <c r="AS7" s="37">
        <v>0</v>
      </c>
      <c r="AT7" s="38">
        <v>0</v>
      </c>
    </row>
    <row r="8" spans="1:46" ht="20.45" customHeight="1">
      <c r="A8" s="35" t="s">
        <v>25</v>
      </c>
      <c r="B8" s="36">
        <f t="shared" si="0"/>
        <v>27</v>
      </c>
      <c r="C8" s="37">
        <v>10</v>
      </c>
      <c r="D8" s="38">
        <f t="shared" si="1"/>
        <v>37.037037037037038</v>
      </c>
      <c r="E8" s="37">
        <v>17</v>
      </c>
      <c r="F8" s="38">
        <f t="shared" si="2"/>
        <v>62.962962962962962</v>
      </c>
      <c r="G8" s="39">
        <f t="shared" si="3"/>
        <v>0</v>
      </c>
      <c r="H8" s="37">
        <v>0</v>
      </c>
      <c r="I8" s="38">
        <v>0</v>
      </c>
      <c r="J8" s="37">
        <v>0</v>
      </c>
      <c r="K8" s="38">
        <v>0</v>
      </c>
      <c r="L8" s="39">
        <f t="shared" si="4"/>
        <v>2</v>
      </c>
      <c r="M8" s="37">
        <v>1</v>
      </c>
      <c r="N8" s="38">
        <f t="shared" si="5"/>
        <v>50</v>
      </c>
      <c r="O8" s="37">
        <v>1</v>
      </c>
      <c r="P8" s="38">
        <f t="shared" si="6"/>
        <v>50</v>
      </c>
      <c r="Q8" s="39">
        <f t="shared" si="7"/>
        <v>9</v>
      </c>
      <c r="R8" s="37">
        <v>2</v>
      </c>
      <c r="S8" s="38">
        <f t="shared" ref="S8:S13" si="13">R8/Q8*100</f>
        <v>22.222222222222221</v>
      </c>
      <c r="T8" s="37">
        <v>7</v>
      </c>
      <c r="U8" s="38">
        <f t="shared" ref="U8:U13" si="14">T8/Q8*100</f>
        <v>77.777777777777786</v>
      </c>
      <c r="V8" s="39">
        <f t="shared" si="8"/>
        <v>5</v>
      </c>
      <c r="W8" s="37">
        <v>1</v>
      </c>
      <c r="X8" s="38">
        <f t="shared" ref="X8:X13" si="15">W8/V8*100</f>
        <v>20</v>
      </c>
      <c r="Y8" s="37">
        <v>4</v>
      </c>
      <c r="Z8" s="38">
        <f t="shared" ref="Z8:Z13" si="16">Y8/V8*100</f>
        <v>80</v>
      </c>
      <c r="AA8" s="37">
        <f t="shared" si="9"/>
        <v>7</v>
      </c>
      <c r="AB8" s="37">
        <v>4</v>
      </c>
      <c r="AC8" s="38">
        <f t="shared" ref="AC8:AC13" si="17">AB8/AA8*100</f>
        <v>57.142857142857139</v>
      </c>
      <c r="AD8" s="37">
        <v>3</v>
      </c>
      <c r="AE8" s="38">
        <f t="shared" ref="AE8:AE13" si="18">AD8/AA8*100</f>
        <v>42.857142857142854</v>
      </c>
      <c r="AF8" s="39">
        <f t="shared" si="10"/>
        <v>0</v>
      </c>
      <c r="AG8" s="37">
        <v>0</v>
      </c>
      <c r="AH8" s="38">
        <v>0</v>
      </c>
      <c r="AI8" s="37">
        <v>0</v>
      </c>
      <c r="AJ8" s="38">
        <v>0</v>
      </c>
      <c r="AK8" s="39">
        <f t="shared" si="11"/>
        <v>3</v>
      </c>
      <c r="AL8" s="37">
        <v>2</v>
      </c>
      <c r="AM8" s="38">
        <f t="shared" ref="AM8:AM13" si="19">AL8/AK8*100</f>
        <v>66.666666666666657</v>
      </c>
      <c r="AN8" s="37">
        <v>1</v>
      </c>
      <c r="AO8" s="38">
        <f t="shared" ref="AO8:AO13" si="20">AN8/AK8*100</f>
        <v>33.333333333333329</v>
      </c>
      <c r="AP8" s="39">
        <f t="shared" si="12"/>
        <v>1</v>
      </c>
      <c r="AQ8" s="37">
        <v>0</v>
      </c>
      <c r="AR8" s="38">
        <f t="shared" ref="AR8:AR13" si="21">AQ8/AP8*100</f>
        <v>0</v>
      </c>
      <c r="AS8" s="37">
        <v>1</v>
      </c>
      <c r="AT8" s="38">
        <f t="shared" ref="AT8:AT13" si="22">AS8/AP8*100</f>
        <v>100</v>
      </c>
    </row>
    <row r="9" spans="1:46" ht="20.45" customHeight="1">
      <c r="A9" s="35" t="s">
        <v>26</v>
      </c>
      <c r="B9" s="36">
        <f t="shared" si="0"/>
        <v>139</v>
      </c>
      <c r="C9" s="37">
        <v>80</v>
      </c>
      <c r="D9" s="38">
        <f t="shared" si="1"/>
        <v>57.553956834532372</v>
      </c>
      <c r="E9" s="37">
        <v>59</v>
      </c>
      <c r="F9" s="38">
        <f t="shared" si="2"/>
        <v>42.446043165467628</v>
      </c>
      <c r="G9" s="39">
        <f t="shared" si="3"/>
        <v>6</v>
      </c>
      <c r="H9" s="37">
        <v>1</v>
      </c>
      <c r="I9" s="38">
        <f>H9/G9*100</f>
        <v>16.666666666666664</v>
      </c>
      <c r="J9" s="37">
        <v>5</v>
      </c>
      <c r="K9" s="38">
        <f>J9/G9*100</f>
        <v>83.333333333333343</v>
      </c>
      <c r="L9" s="39">
        <f t="shared" si="4"/>
        <v>7</v>
      </c>
      <c r="M9" s="37">
        <v>5</v>
      </c>
      <c r="N9" s="38">
        <f t="shared" si="5"/>
        <v>71.428571428571431</v>
      </c>
      <c r="O9" s="37">
        <v>2</v>
      </c>
      <c r="P9" s="38">
        <f t="shared" si="6"/>
        <v>28.571428571428569</v>
      </c>
      <c r="Q9" s="39">
        <f t="shared" si="7"/>
        <v>49</v>
      </c>
      <c r="R9" s="37">
        <v>29</v>
      </c>
      <c r="S9" s="38">
        <f t="shared" si="13"/>
        <v>59.183673469387756</v>
      </c>
      <c r="T9" s="37">
        <v>20</v>
      </c>
      <c r="U9" s="38">
        <f t="shared" si="14"/>
        <v>40.816326530612244</v>
      </c>
      <c r="V9" s="39">
        <f t="shared" si="8"/>
        <v>20</v>
      </c>
      <c r="W9" s="37">
        <v>12</v>
      </c>
      <c r="X9" s="38">
        <f t="shared" si="15"/>
        <v>60</v>
      </c>
      <c r="Y9" s="37">
        <v>8</v>
      </c>
      <c r="Z9" s="38">
        <f t="shared" si="16"/>
        <v>40</v>
      </c>
      <c r="AA9" s="37">
        <f t="shared" si="9"/>
        <v>37</v>
      </c>
      <c r="AB9" s="37">
        <v>23</v>
      </c>
      <c r="AC9" s="38">
        <f t="shared" si="17"/>
        <v>62.162162162162161</v>
      </c>
      <c r="AD9" s="37">
        <v>14</v>
      </c>
      <c r="AE9" s="38">
        <f t="shared" si="18"/>
        <v>37.837837837837839</v>
      </c>
      <c r="AF9" s="39">
        <f t="shared" si="10"/>
        <v>2</v>
      </c>
      <c r="AG9" s="37">
        <v>2</v>
      </c>
      <c r="AH9" s="38">
        <f>AG9/AF9*100</f>
        <v>100</v>
      </c>
      <c r="AI9" s="37">
        <v>0</v>
      </c>
      <c r="AJ9" s="38">
        <f>AI9/AF9*100</f>
        <v>0</v>
      </c>
      <c r="AK9" s="39">
        <f t="shared" si="11"/>
        <v>8</v>
      </c>
      <c r="AL9" s="37">
        <v>4</v>
      </c>
      <c r="AM9" s="38">
        <f t="shared" si="19"/>
        <v>50</v>
      </c>
      <c r="AN9" s="37">
        <v>4</v>
      </c>
      <c r="AO9" s="38">
        <f t="shared" si="20"/>
        <v>50</v>
      </c>
      <c r="AP9" s="39">
        <f t="shared" si="12"/>
        <v>10</v>
      </c>
      <c r="AQ9" s="37">
        <v>4</v>
      </c>
      <c r="AR9" s="38">
        <f t="shared" si="21"/>
        <v>40</v>
      </c>
      <c r="AS9" s="37">
        <v>6</v>
      </c>
      <c r="AT9" s="38">
        <f t="shared" si="22"/>
        <v>60</v>
      </c>
    </row>
    <row r="10" spans="1:46" ht="20.45" customHeight="1">
      <c r="A10" s="35" t="s">
        <v>27</v>
      </c>
      <c r="B10" s="36">
        <f t="shared" si="0"/>
        <v>259</v>
      </c>
      <c r="C10" s="37">
        <v>147</v>
      </c>
      <c r="D10" s="38">
        <f t="shared" si="1"/>
        <v>56.756756756756758</v>
      </c>
      <c r="E10" s="37">
        <v>112</v>
      </c>
      <c r="F10" s="38">
        <f t="shared" si="2"/>
        <v>43.243243243243242</v>
      </c>
      <c r="G10" s="39">
        <f t="shared" si="3"/>
        <v>11</v>
      </c>
      <c r="H10" s="37">
        <v>5</v>
      </c>
      <c r="I10" s="38">
        <f>H10/G10*100</f>
        <v>45.454545454545453</v>
      </c>
      <c r="J10" s="37">
        <v>6</v>
      </c>
      <c r="K10" s="38">
        <f>J10/G10*100</f>
        <v>54.54545454545454</v>
      </c>
      <c r="L10" s="39">
        <f t="shared" si="4"/>
        <v>20</v>
      </c>
      <c r="M10" s="37">
        <v>13</v>
      </c>
      <c r="N10" s="38">
        <f t="shared" si="5"/>
        <v>65</v>
      </c>
      <c r="O10" s="37">
        <v>7</v>
      </c>
      <c r="P10" s="38">
        <f t="shared" si="6"/>
        <v>35</v>
      </c>
      <c r="Q10" s="39">
        <f t="shared" si="7"/>
        <v>78</v>
      </c>
      <c r="R10" s="37">
        <v>38</v>
      </c>
      <c r="S10" s="38">
        <f t="shared" si="13"/>
        <v>48.717948717948715</v>
      </c>
      <c r="T10" s="37">
        <v>40</v>
      </c>
      <c r="U10" s="38">
        <f t="shared" si="14"/>
        <v>51.282051282051277</v>
      </c>
      <c r="V10" s="39">
        <f t="shared" si="8"/>
        <v>37</v>
      </c>
      <c r="W10" s="37">
        <v>23</v>
      </c>
      <c r="X10" s="38">
        <f t="shared" si="15"/>
        <v>62.162162162162161</v>
      </c>
      <c r="Y10" s="37">
        <v>14</v>
      </c>
      <c r="Z10" s="38">
        <f t="shared" si="16"/>
        <v>37.837837837837839</v>
      </c>
      <c r="AA10" s="37">
        <f t="shared" si="9"/>
        <v>74</v>
      </c>
      <c r="AB10" s="37">
        <v>42</v>
      </c>
      <c r="AC10" s="38">
        <f t="shared" si="17"/>
        <v>56.756756756756758</v>
      </c>
      <c r="AD10" s="37">
        <v>32</v>
      </c>
      <c r="AE10" s="38">
        <f t="shared" si="18"/>
        <v>43.243243243243242</v>
      </c>
      <c r="AF10" s="39">
        <f t="shared" si="10"/>
        <v>7</v>
      </c>
      <c r="AG10" s="37">
        <v>4</v>
      </c>
      <c r="AH10" s="38">
        <f>AG10/AF10*100</f>
        <v>57.142857142857139</v>
      </c>
      <c r="AI10" s="37">
        <v>3</v>
      </c>
      <c r="AJ10" s="38">
        <f>AI10/AF10*100</f>
        <v>42.857142857142854</v>
      </c>
      <c r="AK10" s="39">
        <f t="shared" si="11"/>
        <v>16</v>
      </c>
      <c r="AL10" s="37">
        <v>11</v>
      </c>
      <c r="AM10" s="38">
        <f t="shared" si="19"/>
        <v>68.75</v>
      </c>
      <c r="AN10" s="37">
        <v>5</v>
      </c>
      <c r="AO10" s="38">
        <f t="shared" si="20"/>
        <v>31.25</v>
      </c>
      <c r="AP10" s="39">
        <f t="shared" si="12"/>
        <v>16</v>
      </c>
      <c r="AQ10" s="37">
        <v>11</v>
      </c>
      <c r="AR10" s="38">
        <f t="shared" si="21"/>
        <v>68.75</v>
      </c>
      <c r="AS10" s="37">
        <v>5</v>
      </c>
      <c r="AT10" s="38">
        <f t="shared" si="22"/>
        <v>31.25</v>
      </c>
    </row>
    <row r="11" spans="1:46" ht="20.45" customHeight="1">
      <c r="A11" s="35" t="s">
        <v>28</v>
      </c>
      <c r="B11" s="36">
        <f t="shared" si="0"/>
        <v>405</v>
      </c>
      <c r="C11" s="37">
        <v>206</v>
      </c>
      <c r="D11" s="38">
        <f t="shared" si="1"/>
        <v>50.864197530864196</v>
      </c>
      <c r="E11" s="37">
        <v>199</v>
      </c>
      <c r="F11" s="38">
        <f t="shared" si="2"/>
        <v>49.135802469135804</v>
      </c>
      <c r="G11" s="39">
        <f t="shared" si="3"/>
        <v>10</v>
      </c>
      <c r="H11" s="37">
        <v>4</v>
      </c>
      <c r="I11" s="38">
        <f>H11/G11*100</f>
        <v>40</v>
      </c>
      <c r="J11" s="37">
        <v>6</v>
      </c>
      <c r="K11" s="38">
        <f>J11/G11*100</f>
        <v>60</v>
      </c>
      <c r="L11" s="39">
        <f t="shared" si="4"/>
        <v>23</v>
      </c>
      <c r="M11" s="37">
        <v>13</v>
      </c>
      <c r="N11" s="38">
        <f t="shared" si="5"/>
        <v>56.521739130434781</v>
      </c>
      <c r="O11" s="37">
        <v>10</v>
      </c>
      <c r="P11" s="38">
        <f t="shared" si="6"/>
        <v>43.478260869565219</v>
      </c>
      <c r="Q11" s="39">
        <f t="shared" si="7"/>
        <v>101</v>
      </c>
      <c r="R11" s="37">
        <v>38</v>
      </c>
      <c r="S11" s="38">
        <f t="shared" si="13"/>
        <v>37.623762376237622</v>
      </c>
      <c r="T11" s="37">
        <v>63</v>
      </c>
      <c r="U11" s="38">
        <f t="shared" si="14"/>
        <v>62.376237623762378</v>
      </c>
      <c r="V11" s="39">
        <f t="shared" si="8"/>
        <v>49</v>
      </c>
      <c r="W11" s="37">
        <v>20</v>
      </c>
      <c r="X11" s="38">
        <f t="shared" si="15"/>
        <v>40.816326530612244</v>
      </c>
      <c r="Y11" s="37">
        <v>29</v>
      </c>
      <c r="Z11" s="38">
        <f t="shared" si="16"/>
        <v>59.183673469387756</v>
      </c>
      <c r="AA11" s="37">
        <f t="shared" si="9"/>
        <v>133</v>
      </c>
      <c r="AB11" s="37">
        <v>83</v>
      </c>
      <c r="AC11" s="38">
        <f t="shared" si="17"/>
        <v>62.406015037593988</v>
      </c>
      <c r="AD11" s="37">
        <v>50</v>
      </c>
      <c r="AE11" s="38">
        <f t="shared" si="18"/>
        <v>37.593984962406012</v>
      </c>
      <c r="AF11" s="39">
        <f t="shared" si="10"/>
        <v>16</v>
      </c>
      <c r="AG11" s="37">
        <v>10</v>
      </c>
      <c r="AH11" s="38">
        <f>AG11/AF11*100</f>
        <v>62.5</v>
      </c>
      <c r="AI11" s="37">
        <v>6</v>
      </c>
      <c r="AJ11" s="38">
        <f>AI11/AF11*100</f>
        <v>37.5</v>
      </c>
      <c r="AK11" s="39">
        <f t="shared" si="11"/>
        <v>45</v>
      </c>
      <c r="AL11" s="37">
        <v>21</v>
      </c>
      <c r="AM11" s="38">
        <f t="shared" si="19"/>
        <v>46.666666666666664</v>
      </c>
      <c r="AN11" s="37">
        <v>24</v>
      </c>
      <c r="AO11" s="38">
        <f t="shared" si="20"/>
        <v>53.333333333333336</v>
      </c>
      <c r="AP11" s="39">
        <f t="shared" si="12"/>
        <v>28</v>
      </c>
      <c r="AQ11" s="37">
        <v>17</v>
      </c>
      <c r="AR11" s="38">
        <f t="shared" si="21"/>
        <v>60.714285714285708</v>
      </c>
      <c r="AS11" s="37">
        <v>11</v>
      </c>
      <c r="AT11" s="38">
        <f t="shared" si="22"/>
        <v>39.285714285714285</v>
      </c>
    </row>
    <row r="12" spans="1:46" ht="20.45" customHeight="1">
      <c r="A12" s="35" t="s">
        <v>29</v>
      </c>
      <c r="B12" s="36">
        <f t="shared" si="0"/>
        <v>409</v>
      </c>
      <c r="C12" s="37">
        <v>175</v>
      </c>
      <c r="D12" s="38">
        <f t="shared" si="1"/>
        <v>42.787286063569681</v>
      </c>
      <c r="E12" s="37">
        <v>234</v>
      </c>
      <c r="F12" s="38">
        <f t="shared" si="2"/>
        <v>57.212713936430312</v>
      </c>
      <c r="G12" s="39">
        <f t="shared" si="3"/>
        <v>16</v>
      </c>
      <c r="H12" s="37">
        <v>3</v>
      </c>
      <c r="I12" s="38">
        <f>H12/G12*100</f>
        <v>18.75</v>
      </c>
      <c r="J12" s="37">
        <v>13</v>
      </c>
      <c r="K12" s="38">
        <f>J12/G12*100</f>
        <v>81.25</v>
      </c>
      <c r="L12" s="39">
        <f t="shared" si="4"/>
        <v>22</v>
      </c>
      <c r="M12" s="37">
        <v>11</v>
      </c>
      <c r="N12" s="38">
        <f t="shared" si="5"/>
        <v>50</v>
      </c>
      <c r="O12" s="37">
        <v>11</v>
      </c>
      <c r="P12" s="38">
        <f t="shared" si="6"/>
        <v>50</v>
      </c>
      <c r="Q12" s="39">
        <f t="shared" si="7"/>
        <v>120</v>
      </c>
      <c r="R12" s="37">
        <v>36</v>
      </c>
      <c r="S12" s="38">
        <f t="shared" si="13"/>
        <v>30</v>
      </c>
      <c r="T12" s="37">
        <v>84</v>
      </c>
      <c r="U12" s="38">
        <f t="shared" si="14"/>
        <v>70</v>
      </c>
      <c r="V12" s="39">
        <f t="shared" si="8"/>
        <v>51</v>
      </c>
      <c r="W12" s="37">
        <v>19</v>
      </c>
      <c r="X12" s="38">
        <f t="shared" si="15"/>
        <v>37.254901960784316</v>
      </c>
      <c r="Y12" s="37">
        <v>32</v>
      </c>
      <c r="Z12" s="38">
        <f t="shared" si="16"/>
        <v>62.745098039215684</v>
      </c>
      <c r="AA12" s="37">
        <f t="shared" si="9"/>
        <v>126</v>
      </c>
      <c r="AB12" s="37">
        <v>70</v>
      </c>
      <c r="AC12" s="38">
        <f t="shared" si="17"/>
        <v>55.555555555555557</v>
      </c>
      <c r="AD12" s="37">
        <v>56</v>
      </c>
      <c r="AE12" s="38">
        <f t="shared" si="18"/>
        <v>44.444444444444443</v>
      </c>
      <c r="AF12" s="39">
        <f t="shared" si="10"/>
        <v>11</v>
      </c>
      <c r="AG12" s="37">
        <v>5</v>
      </c>
      <c r="AH12" s="38">
        <f>AG12/AF12*100</f>
        <v>45.454545454545453</v>
      </c>
      <c r="AI12" s="37">
        <v>6</v>
      </c>
      <c r="AJ12" s="38">
        <f>AI12/AF12*100</f>
        <v>54.54545454545454</v>
      </c>
      <c r="AK12" s="39">
        <f t="shared" si="11"/>
        <v>37</v>
      </c>
      <c r="AL12" s="37">
        <v>20</v>
      </c>
      <c r="AM12" s="38">
        <f t="shared" si="19"/>
        <v>54.054054054054056</v>
      </c>
      <c r="AN12" s="37">
        <v>17</v>
      </c>
      <c r="AO12" s="38">
        <f t="shared" si="20"/>
        <v>45.945945945945951</v>
      </c>
      <c r="AP12" s="39">
        <f t="shared" si="12"/>
        <v>26</v>
      </c>
      <c r="AQ12" s="37">
        <v>11</v>
      </c>
      <c r="AR12" s="38">
        <f t="shared" si="21"/>
        <v>42.307692307692307</v>
      </c>
      <c r="AS12" s="37">
        <v>15</v>
      </c>
      <c r="AT12" s="38">
        <f t="shared" si="22"/>
        <v>57.692307692307686</v>
      </c>
    </row>
    <row r="13" spans="1:46" ht="20.45" customHeight="1">
      <c r="A13" s="40" t="s">
        <v>30</v>
      </c>
      <c r="B13" s="41">
        <f t="shared" si="0"/>
        <v>286</v>
      </c>
      <c r="C13" s="42">
        <v>120</v>
      </c>
      <c r="D13" s="43">
        <f t="shared" si="1"/>
        <v>41.95804195804196</v>
      </c>
      <c r="E13" s="42">
        <v>166</v>
      </c>
      <c r="F13" s="43">
        <f t="shared" si="2"/>
        <v>58.04195804195804</v>
      </c>
      <c r="G13" s="44">
        <f t="shared" si="3"/>
        <v>12</v>
      </c>
      <c r="H13" s="42">
        <v>4</v>
      </c>
      <c r="I13" s="43">
        <f>H13/G13*100</f>
        <v>33.333333333333329</v>
      </c>
      <c r="J13" s="42">
        <v>8</v>
      </c>
      <c r="K13" s="43">
        <f>J13/G13*100</f>
        <v>66.666666666666657</v>
      </c>
      <c r="L13" s="44">
        <f t="shared" si="4"/>
        <v>24</v>
      </c>
      <c r="M13" s="42">
        <v>11</v>
      </c>
      <c r="N13" s="43">
        <f t="shared" si="5"/>
        <v>45.833333333333329</v>
      </c>
      <c r="O13" s="42">
        <v>13</v>
      </c>
      <c r="P13" s="43">
        <f t="shared" si="6"/>
        <v>54.166666666666664</v>
      </c>
      <c r="Q13" s="44">
        <f t="shared" si="7"/>
        <v>63</v>
      </c>
      <c r="R13" s="42">
        <v>33</v>
      </c>
      <c r="S13" s="43">
        <f t="shared" si="13"/>
        <v>52.380952380952387</v>
      </c>
      <c r="T13" s="42">
        <v>30</v>
      </c>
      <c r="U13" s="43">
        <f t="shared" si="14"/>
        <v>47.619047619047613</v>
      </c>
      <c r="V13" s="44">
        <f t="shared" si="8"/>
        <v>23</v>
      </c>
      <c r="W13" s="42">
        <v>8</v>
      </c>
      <c r="X13" s="43">
        <f t="shared" si="15"/>
        <v>34.782608695652172</v>
      </c>
      <c r="Y13" s="42">
        <v>15</v>
      </c>
      <c r="Z13" s="43">
        <f t="shared" si="16"/>
        <v>65.217391304347828</v>
      </c>
      <c r="AA13" s="42">
        <f t="shared" si="9"/>
        <v>95</v>
      </c>
      <c r="AB13" s="42">
        <v>36</v>
      </c>
      <c r="AC13" s="43">
        <f t="shared" si="17"/>
        <v>37.894736842105267</v>
      </c>
      <c r="AD13" s="42">
        <v>59</v>
      </c>
      <c r="AE13" s="43">
        <f t="shared" si="18"/>
        <v>62.10526315789474</v>
      </c>
      <c r="AF13" s="44">
        <f t="shared" si="10"/>
        <v>20</v>
      </c>
      <c r="AG13" s="42">
        <v>10</v>
      </c>
      <c r="AH13" s="43">
        <f>AG13/AF13*100</f>
        <v>50</v>
      </c>
      <c r="AI13" s="42">
        <v>10</v>
      </c>
      <c r="AJ13" s="43">
        <f>AI13/AF13*100</f>
        <v>50</v>
      </c>
      <c r="AK13" s="44">
        <f t="shared" si="11"/>
        <v>34</v>
      </c>
      <c r="AL13" s="42">
        <v>12</v>
      </c>
      <c r="AM13" s="43">
        <f t="shared" si="19"/>
        <v>35.294117647058826</v>
      </c>
      <c r="AN13" s="42">
        <v>22</v>
      </c>
      <c r="AO13" s="43">
        <f t="shared" si="20"/>
        <v>64.705882352941174</v>
      </c>
      <c r="AP13" s="44">
        <f t="shared" si="12"/>
        <v>15</v>
      </c>
      <c r="AQ13" s="42">
        <v>6</v>
      </c>
      <c r="AR13" s="43">
        <f t="shared" si="21"/>
        <v>40</v>
      </c>
      <c r="AS13" s="42">
        <v>9</v>
      </c>
      <c r="AT13" s="43">
        <f t="shared" si="22"/>
        <v>60</v>
      </c>
    </row>
    <row r="14" spans="1:46">
      <c r="A14" s="21" t="s">
        <v>31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</row>
    <row r="15" spans="1:46">
      <c r="A15" s="19" t="s">
        <v>8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</row>
  </sheetData>
  <mergeCells count="40">
    <mergeCell ref="A1:AT1"/>
    <mergeCell ref="A2:AR2"/>
    <mergeCell ref="AS2:AT2"/>
    <mergeCell ref="A3:A5"/>
    <mergeCell ref="B3:F3"/>
    <mergeCell ref="G3:K3"/>
    <mergeCell ref="L3:P3"/>
    <mergeCell ref="Q3:U3"/>
    <mergeCell ref="V3:Z3"/>
    <mergeCell ref="AA3:AE3"/>
    <mergeCell ref="AF3:AJ3"/>
    <mergeCell ref="AK3:AO3"/>
    <mergeCell ref="AP3:AT3"/>
    <mergeCell ref="B4:B5"/>
    <mergeCell ref="C4:C5"/>
    <mergeCell ref="E4:E5"/>
    <mergeCell ref="G4:G5"/>
    <mergeCell ref="H4:H5"/>
    <mergeCell ref="J4:J5"/>
    <mergeCell ref="L4:L5"/>
    <mergeCell ref="AF4:AF5"/>
    <mergeCell ref="M4:M5"/>
    <mergeCell ref="O4:O5"/>
    <mergeCell ref="Q4:Q5"/>
    <mergeCell ref="R4:R5"/>
    <mergeCell ref="T4:T5"/>
    <mergeCell ref="V4:V5"/>
    <mergeCell ref="W4:W5"/>
    <mergeCell ref="Y4:Y5"/>
    <mergeCell ref="AA4:AA5"/>
    <mergeCell ref="AB4:AB5"/>
    <mergeCell ref="AD4:AD5"/>
    <mergeCell ref="AQ4:AQ5"/>
    <mergeCell ref="AS4:AS5"/>
    <mergeCell ref="AG4:AG5"/>
    <mergeCell ref="AI4:AI5"/>
    <mergeCell ref="AK4:AK5"/>
    <mergeCell ref="AL4:AL5"/>
    <mergeCell ref="AN4:AN5"/>
    <mergeCell ref="AP4:AP5"/>
  </mergeCells>
  <phoneticPr fontId="17" type="noConversion"/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5"/>
  <sheetViews>
    <sheetView workbookViewId="0"/>
  </sheetViews>
  <sheetFormatPr defaultColWidth="8" defaultRowHeight="16.5"/>
  <cols>
    <col min="1" max="1" width="11.125" customWidth="1"/>
    <col min="2" max="6" width="7.875" customWidth="1"/>
    <col min="7" max="46" width="8.5" customWidth="1"/>
    <col min="47" max="1024" width="9" customWidth="1"/>
    <col min="1025" max="1025" width="8" customWidth="1"/>
  </cols>
  <sheetData>
    <row r="1" spans="1:46" ht="21">
      <c r="A1" s="119" t="s">
        <v>10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AL1" s="119"/>
      <c r="AM1" s="119"/>
      <c r="AN1" s="119"/>
      <c r="AO1" s="119"/>
      <c r="AP1" s="119"/>
      <c r="AQ1" s="119"/>
      <c r="AR1" s="119"/>
      <c r="AS1" s="119"/>
      <c r="AT1" s="119"/>
    </row>
    <row r="2" spans="1:46" ht="19.5">
      <c r="A2" s="120" t="s">
        <v>32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  <c r="AM2" s="120"/>
      <c r="AN2" s="120"/>
      <c r="AO2" s="120"/>
      <c r="AP2" s="120"/>
      <c r="AQ2" s="120"/>
      <c r="AR2" s="120"/>
      <c r="AS2" s="121" t="s">
        <v>12</v>
      </c>
      <c r="AT2" s="121"/>
    </row>
    <row r="3" spans="1:46" ht="19.5">
      <c r="A3" s="122" t="s">
        <v>13</v>
      </c>
      <c r="B3" s="123" t="s">
        <v>14</v>
      </c>
      <c r="C3" s="123"/>
      <c r="D3" s="123"/>
      <c r="E3" s="123"/>
      <c r="F3" s="123"/>
      <c r="G3" s="123" t="s">
        <v>15</v>
      </c>
      <c r="H3" s="123"/>
      <c r="I3" s="123"/>
      <c r="J3" s="123"/>
      <c r="K3" s="123"/>
      <c r="L3" s="123" t="s">
        <v>16</v>
      </c>
      <c r="M3" s="123"/>
      <c r="N3" s="123"/>
      <c r="O3" s="123"/>
      <c r="P3" s="123"/>
      <c r="Q3" s="123" t="s">
        <v>17</v>
      </c>
      <c r="R3" s="123"/>
      <c r="S3" s="123"/>
      <c r="T3" s="123"/>
      <c r="U3" s="123"/>
      <c r="V3" s="123" t="s">
        <v>18</v>
      </c>
      <c r="W3" s="123"/>
      <c r="X3" s="123"/>
      <c r="Y3" s="123"/>
      <c r="Z3" s="123"/>
      <c r="AA3" s="123" t="s">
        <v>19</v>
      </c>
      <c r="AB3" s="123"/>
      <c r="AC3" s="123"/>
      <c r="AD3" s="123"/>
      <c r="AE3" s="123"/>
      <c r="AF3" s="123" t="s">
        <v>20</v>
      </c>
      <c r="AG3" s="123"/>
      <c r="AH3" s="123"/>
      <c r="AI3" s="123"/>
      <c r="AJ3" s="123"/>
      <c r="AK3" s="124" t="s">
        <v>21</v>
      </c>
      <c r="AL3" s="124"/>
      <c r="AM3" s="124"/>
      <c r="AN3" s="124"/>
      <c r="AO3" s="124"/>
      <c r="AP3" s="126" t="s">
        <v>22</v>
      </c>
      <c r="AQ3" s="126"/>
      <c r="AR3" s="126"/>
      <c r="AS3" s="126"/>
      <c r="AT3" s="126"/>
    </row>
    <row r="4" spans="1:46">
      <c r="A4" s="122"/>
      <c r="B4" s="117" t="s">
        <v>23</v>
      </c>
      <c r="C4" s="116" t="s">
        <v>4</v>
      </c>
      <c r="D4" s="23"/>
      <c r="E4" s="116" t="s">
        <v>5</v>
      </c>
      <c r="F4" s="24"/>
      <c r="G4" s="117" t="s">
        <v>23</v>
      </c>
      <c r="H4" s="116" t="s">
        <v>4</v>
      </c>
      <c r="I4" s="23"/>
      <c r="J4" s="116" t="s">
        <v>5</v>
      </c>
      <c r="K4" s="24"/>
      <c r="L4" s="117" t="s">
        <v>23</v>
      </c>
      <c r="M4" s="116" t="s">
        <v>4</v>
      </c>
      <c r="N4" s="23"/>
      <c r="O4" s="116" t="s">
        <v>5</v>
      </c>
      <c r="P4" s="46"/>
      <c r="Q4" s="117" t="s">
        <v>23</v>
      </c>
      <c r="R4" s="116" t="s">
        <v>4</v>
      </c>
      <c r="S4" s="23"/>
      <c r="T4" s="116" t="s">
        <v>5</v>
      </c>
      <c r="U4" s="24"/>
      <c r="V4" s="117" t="s">
        <v>23</v>
      </c>
      <c r="W4" s="116" t="s">
        <v>4</v>
      </c>
      <c r="X4" s="23"/>
      <c r="Y4" s="116" t="s">
        <v>5</v>
      </c>
      <c r="Z4" s="24"/>
      <c r="AA4" s="118" t="s">
        <v>23</v>
      </c>
      <c r="AB4" s="116" t="s">
        <v>4</v>
      </c>
      <c r="AC4" s="26"/>
      <c r="AD4" s="116" t="s">
        <v>5</v>
      </c>
      <c r="AE4" s="26"/>
      <c r="AF4" s="117" t="s">
        <v>23</v>
      </c>
      <c r="AG4" s="116" t="s">
        <v>4</v>
      </c>
      <c r="AH4" s="23"/>
      <c r="AI4" s="116" t="s">
        <v>5</v>
      </c>
      <c r="AJ4" s="24"/>
      <c r="AK4" s="117" t="s">
        <v>23</v>
      </c>
      <c r="AL4" s="116" t="s">
        <v>4</v>
      </c>
      <c r="AM4" s="23"/>
      <c r="AN4" s="116" t="s">
        <v>5</v>
      </c>
      <c r="AO4" s="24"/>
      <c r="AP4" s="117" t="s">
        <v>23</v>
      </c>
      <c r="AQ4" s="116" t="s">
        <v>4</v>
      </c>
      <c r="AR4" s="23"/>
      <c r="AS4" s="116" t="s">
        <v>5</v>
      </c>
      <c r="AT4" s="24"/>
    </row>
    <row r="5" spans="1:46">
      <c r="A5" s="122"/>
      <c r="B5" s="117"/>
      <c r="C5" s="116"/>
      <c r="D5" s="27" t="s">
        <v>6</v>
      </c>
      <c r="E5" s="116"/>
      <c r="F5" s="28" t="s">
        <v>6</v>
      </c>
      <c r="G5" s="117"/>
      <c r="H5" s="116"/>
      <c r="I5" s="27" t="s">
        <v>6</v>
      </c>
      <c r="J5" s="116"/>
      <c r="K5" s="28" t="s">
        <v>6</v>
      </c>
      <c r="L5" s="117"/>
      <c r="M5" s="116"/>
      <c r="N5" s="47" t="s">
        <v>6</v>
      </c>
      <c r="O5" s="116"/>
      <c r="P5" s="25" t="s">
        <v>6</v>
      </c>
      <c r="Q5" s="117"/>
      <c r="R5" s="116"/>
      <c r="S5" s="27" t="s">
        <v>6</v>
      </c>
      <c r="T5" s="116"/>
      <c r="U5" s="28" t="s">
        <v>6</v>
      </c>
      <c r="V5" s="117"/>
      <c r="W5" s="116"/>
      <c r="X5" s="27" t="s">
        <v>6</v>
      </c>
      <c r="Y5" s="116"/>
      <c r="Z5" s="28" t="s">
        <v>6</v>
      </c>
      <c r="AA5" s="118"/>
      <c r="AB5" s="116"/>
      <c r="AC5" s="28" t="s">
        <v>6</v>
      </c>
      <c r="AD5" s="116"/>
      <c r="AE5" s="29" t="s">
        <v>6</v>
      </c>
      <c r="AF5" s="117"/>
      <c r="AG5" s="116"/>
      <c r="AH5" s="27" t="s">
        <v>6</v>
      </c>
      <c r="AI5" s="116"/>
      <c r="AJ5" s="28" t="s">
        <v>6</v>
      </c>
      <c r="AK5" s="117"/>
      <c r="AL5" s="116"/>
      <c r="AM5" s="27" t="s">
        <v>6</v>
      </c>
      <c r="AN5" s="116"/>
      <c r="AO5" s="28" t="s">
        <v>6</v>
      </c>
      <c r="AP5" s="117"/>
      <c r="AQ5" s="116"/>
      <c r="AR5" s="27" t="s">
        <v>6</v>
      </c>
      <c r="AS5" s="116"/>
      <c r="AT5" s="28" t="s">
        <v>6</v>
      </c>
    </row>
    <row r="6" spans="1:46">
      <c r="A6" s="30" t="s">
        <v>23</v>
      </c>
      <c r="B6" s="31">
        <f>G6+L6+Q6+V6+AA6+AF6+AK6+AP6</f>
        <v>1548</v>
      </c>
      <c r="C6" s="32">
        <f>H6+M6+R6+W6+AB6+AG6+AL6+AQ6</f>
        <v>748</v>
      </c>
      <c r="D6" s="33">
        <f>C6/B6*100</f>
        <v>48.320413436692505</v>
      </c>
      <c r="E6" s="32">
        <f>J6+O6+T6+Y6+AD6+AI6+AN6+AS6</f>
        <v>800</v>
      </c>
      <c r="F6" s="33">
        <f>E6/B6*100</f>
        <v>51.679586563307488</v>
      </c>
      <c r="G6" s="34">
        <v>59</v>
      </c>
      <c r="H6" s="32">
        <v>20</v>
      </c>
      <c r="I6" s="33">
        <f>H6/G6*100</f>
        <v>33.898305084745758</v>
      </c>
      <c r="J6" s="32">
        <v>39</v>
      </c>
      <c r="K6" s="33">
        <f>J6/G6*100</f>
        <v>66.101694915254242</v>
      </c>
      <c r="L6" s="39">
        <v>116</v>
      </c>
      <c r="M6" s="48">
        <v>58</v>
      </c>
      <c r="N6" s="38">
        <f>M6/L6*100</f>
        <v>50</v>
      </c>
      <c r="O6" s="48">
        <v>58</v>
      </c>
      <c r="P6" s="38">
        <f>O6/L6*100</f>
        <v>50</v>
      </c>
      <c r="Q6" s="34">
        <v>420</v>
      </c>
      <c r="R6" s="32">
        <v>176</v>
      </c>
      <c r="S6" s="33">
        <f>R6/Q6*100</f>
        <v>41.904761904761905</v>
      </c>
      <c r="T6" s="32">
        <v>244</v>
      </c>
      <c r="U6" s="33">
        <f>T6/Q6*100</f>
        <v>58.095238095238102</v>
      </c>
      <c r="V6" s="34">
        <f t="shared" ref="V6:V13" si="0">W6+Y6</f>
        <v>185</v>
      </c>
      <c r="W6" s="32">
        <v>85</v>
      </c>
      <c r="X6" s="33">
        <f>W6/V6*100</f>
        <v>45.945945945945951</v>
      </c>
      <c r="Y6" s="32">
        <v>100</v>
      </c>
      <c r="Z6" s="33">
        <f>Y6/V6*100</f>
        <v>54.054054054054056</v>
      </c>
      <c r="AA6" s="32">
        <v>472</v>
      </c>
      <c r="AB6" s="32">
        <v>258</v>
      </c>
      <c r="AC6" s="33">
        <f>AB6/AA6*100</f>
        <v>54.66101694915254</v>
      </c>
      <c r="AD6" s="32">
        <v>214</v>
      </c>
      <c r="AE6" s="33">
        <f>AD6/AA6*100</f>
        <v>45.33898305084746</v>
      </c>
      <c r="AF6" s="34">
        <f t="shared" ref="AF6:AF13" si="1">AG6+AI6</f>
        <v>57</v>
      </c>
      <c r="AG6" s="32">
        <v>32</v>
      </c>
      <c r="AH6" s="33">
        <f>AG6/AF6*100</f>
        <v>56.140350877192979</v>
      </c>
      <c r="AI6" s="32">
        <v>25</v>
      </c>
      <c r="AJ6" s="33">
        <f>AI6/AF6*100</f>
        <v>43.859649122807014</v>
      </c>
      <c r="AK6" s="34">
        <f t="shared" ref="AK6:AK13" si="2">AL6+AN6</f>
        <v>143</v>
      </c>
      <c r="AL6" s="32">
        <f>AL7+AL8+AL9+AL10+AL11+AL12+AL13</f>
        <v>70</v>
      </c>
      <c r="AM6" s="33">
        <f>AL6/AK6*100</f>
        <v>48.951048951048953</v>
      </c>
      <c r="AN6" s="32">
        <f>AN7+AN8+AN9+AN10+AN11+AN12+AN13</f>
        <v>73</v>
      </c>
      <c r="AO6" s="33">
        <f>AN6/AK6*100</f>
        <v>51.048951048951054</v>
      </c>
      <c r="AP6" s="34">
        <v>96</v>
      </c>
      <c r="AQ6" s="32">
        <v>49</v>
      </c>
      <c r="AR6" s="33">
        <f>AQ6/AP6*100</f>
        <v>51.041666666666664</v>
      </c>
      <c r="AS6" s="32">
        <v>47</v>
      </c>
      <c r="AT6" s="33">
        <f>AS6/AP6*100</f>
        <v>48.958333333333329</v>
      </c>
    </row>
    <row r="7" spans="1:46">
      <c r="A7" s="35" t="s">
        <v>24</v>
      </c>
      <c r="B7" s="36">
        <v>0</v>
      </c>
      <c r="C7" s="37">
        <v>0</v>
      </c>
      <c r="D7" s="38">
        <v>0</v>
      </c>
      <c r="E7" s="37">
        <v>0</v>
      </c>
      <c r="F7" s="38">
        <v>0</v>
      </c>
      <c r="G7" s="39">
        <v>0</v>
      </c>
      <c r="H7" s="37">
        <v>0</v>
      </c>
      <c r="I7" s="38">
        <v>0</v>
      </c>
      <c r="J7" s="37">
        <v>0</v>
      </c>
      <c r="K7" s="38">
        <v>0</v>
      </c>
      <c r="L7" s="39">
        <v>0</v>
      </c>
      <c r="M7" s="37">
        <v>0</v>
      </c>
      <c r="N7" s="38">
        <v>0</v>
      </c>
      <c r="O7" s="37">
        <v>0</v>
      </c>
      <c r="P7" s="38">
        <v>0</v>
      </c>
      <c r="Q7" s="39">
        <v>0</v>
      </c>
      <c r="R7" s="37">
        <v>0</v>
      </c>
      <c r="S7" s="38">
        <v>0</v>
      </c>
      <c r="T7" s="37">
        <v>0</v>
      </c>
      <c r="U7" s="38">
        <v>0</v>
      </c>
      <c r="V7" s="39">
        <f t="shared" si="0"/>
        <v>0</v>
      </c>
      <c r="W7" s="37">
        <v>0</v>
      </c>
      <c r="X7" s="38">
        <v>0</v>
      </c>
      <c r="Y7" s="37">
        <v>0</v>
      </c>
      <c r="Z7" s="38">
        <v>0</v>
      </c>
      <c r="AA7" s="37">
        <v>0</v>
      </c>
      <c r="AB7" s="37">
        <v>0</v>
      </c>
      <c r="AC7" s="38">
        <v>0</v>
      </c>
      <c r="AD7" s="37">
        <v>0</v>
      </c>
      <c r="AE7" s="38">
        <v>0</v>
      </c>
      <c r="AF7" s="39">
        <f t="shared" si="1"/>
        <v>0</v>
      </c>
      <c r="AG7" s="37">
        <v>0</v>
      </c>
      <c r="AH7" s="38">
        <v>0</v>
      </c>
      <c r="AI7" s="37">
        <v>0</v>
      </c>
      <c r="AJ7" s="38">
        <v>0</v>
      </c>
      <c r="AK7" s="39">
        <f t="shared" si="2"/>
        <v>0</v>
      </c>
      <c r="AL7" s="37">
        <v>0</v>
      </c>
      <c r="AM7" s="38">
        <v>0</v>
      </c>
      <c r="AN7" s="37">
        <v>0</v>
      </c>
      <c r="AO7" s="38">
        <v>0</v>
      </c>
      <c r="AP7" s="39">
        <v>0</v>
      </c>
      <c r="AQ7" s="37">
        <v>0</v>
      </c>
      <c r="AR7" s="38">
        <v>0</v>
      </c>
      <c r="AS7" s="37">
        <v>0</v>
      </c>
      <c r="AT7" s="38">
        <v>0</v>
      </c>
    </row>
    <row r="8" spans="1:46">
      <c r="A8" s="35" t="s">
        <v>25</v>
      </c>
      <c r="B8" s="36">
        <f t="shared" ref="B8:C13" si="3">G8+L8+Q8+V8+AA8+AF8+AK8+AP8</f>
        <v>27</v>
      </c>
      <c r="C8" s="37">
        <f t="shared" si="3"/>
        <v>10</v>
      </c>
      <c r="D8" s="38">
        <f t="shared" ref="D8:D13" si="4">C8/B8*100</f>
        <v>37.037037037037038</v>
      </c>
      <c r="E8" s="37">
        <f t="shared" ref="E8:E13" si="5">J8+O8+T8+Y8+AD8+AI8+AN8+AS8</f>
        <v>17</v>
      </c>
      <c r="F8" s="38">
        <f t="shared" ref="F8:F13" si="6">E8/B8*100</f>
        <v>62.962962962962962</v>
      </c>
      <c r="G8" s="39">
        <v>0</v>
      </c>
      <c r="H8" s="37">
        <v>0</v>
      </c>
      <c r="I8" s="38">
        <v>0</v>
      </c>
      <c r="J8" s="37">
        <v>0</v>
      </c>
      <c r="K8" s="38">
        <v>0</v>
      </c>
      <c r="L8" s="39">
        <v>1</v>
      </c>
      <c r="M8" s="37">
        <v>0</v>
      </c>
      <c r="N8" s="38">
        <f t="shared" ref="N8:N13" si="7">M8/L8*100</f>
        <v>0</v>
      </c>
      <c r="O8" s="37">
        <v>1</v>
      </c>
      <c r="P8" s="38">
        <f t="shared" ref="P8:P13" si="8">O8/L8*100</f>
        <v>100</v>
      </c>
      <c r="Q8" s="39">
        <v>9</v>
      </c>
      <c r="R8" s="37">
        <v>2</v>
      </c>
      <c r="S8" s="38">
        <f t="shared" ref="S8:S13" si="9">R8/Q8*100</f>
        <v>22.222222222222221</v>
      </c>
      <c r="T8" s="37">
        <v>7</v>
      </c>
      <c r="U8" s="38">
        <f t="shared" ref="U8:U13" si="10">T8/Q8*100</f>
        <v>77.777777777777786</v>
      </c>
      <c r="V8" s="39">
        <f t="shared" si="0"/>
        <v>6</v>
      </c>
      <c r="W8" s="37">
        <v>2</v>
      </c>
      <c r="X8" s="38">
        <f t="shared" ref="X8:X13" si="11">W8/V8*100</f>
        <v>33.333333333333329</v>
      </c>
      <c r="Y8" s="37">
        <v>4</v>
      </c>
      <c r="Z8" s="38">
        <f t="shared" ref="Z8:Z13" si="12">Y8/V8*100</f>
        <v>66.666666666666657</v>
      </c>
      <c r="AA8" s="37">
        <v>7</v>
      </c>
      <c r="AB8" s="37">
        <v>4</v>
      </c>
      <c r="AC8" s="38">
        <f t="shared" ref="AC8:AC13" si="13">AB8/AA8*100</f>
        <v>57.142857142857139</v>
      </c>
      <c r="AD8" s="37">
        <v>3</v>
      </c>
      <c r="AE8" s="38">
        <f t="shared" ref="AE8:AE13" si="14">AD8/AA8*100</f>
        <v>42.857142857142854</v>
      </c>
      <c r="AF8" s="39">
        <f t="shared" si="1"/>
        <v>0</v>
      </c>
      <c r="AG8" s="37">
        <v>0</v>
      </c>
      <c r="AH8" s="38">
        <v>0</v>
      </c>
      <c r="AI8" s="37">
        <v>0</v>
      </c>
      <c r="AJ8" s="38">
        <v>0</v>
      </c>
      <c r="AK8" s="39">
        <f t="shared" si="2"/>
        <v>3</v>
      </c>
      <c r="AL8" s="37">
        <v>2</v>
      </c>
      <c r="AM8" s="38">
        <f t="shared" ref="AM8:AM13" si="15">AL8/AK8*100</f>
        <v>66.666666666666657</v>
      </c>
      <c r="AN8" s="37">
        <v>1</v>
      </c>
      <c r="AO8" s="38">
        <f t="shared" ref="AO8:AO13" si="16">AN8/AK8*100</f>
        <v>33.333333333333329</v>
      </c>
      <c r="AP8" s="39">
        <v>1</v>
      </c>
      <c r="AQ8" s="37">
        <v>0</v>
      </c>
      <c r="AR8" s="38">
        <f t="shared" ref="AR8:AR13" si="17">AQ8/AP8*100</f>
        <v>0</v>
      </c>
      <c r="AS8" s="37">
        <v>1</v>
      </c>
      <c r="AT8" s="38">
        <f t="shared" ref="AT8:AT13" si="18">AS8/AP8*100</f>
        <v>100</v>
      </c>
    </row>
    <row r="9" spans="1:46">
      <c r="A9" s="35" t="s">
        <v>26</v>
      </c>
      <c r="B9" s="36">
        <f t="shared" si="3"/>
        <v>134</v>
      </c>
      <c r="C9" s="37">
        <f t="shared" si="3"/>
        <v>80</v>
      </c>
      <c r="D9" s="38">
        <f t="shared" si="4"/>
        <v>59.701492537313428</v>
      </c>
      <c r="E9" s="37">
        <f t="shared" si="5"/>
        <v>54</v>
      </c>
      <c r="F9" s="38">
        <f t="shared" si="6"/>
        <v>40.298507462686565</v>
      </c>
      <c r="G9" s="39">
        <v>7</v>
      </c>
      <c r="H9" s="37">
        <v>2</v>
      </c>
      <c r="I9" s="38">
        <f>H9/G9*100</f>
        <v>28.571428571428569</v>
      </c>
      <c r="J9" s="37">
        <v>5</v>
      </c>
      <c r="K9" s="38">
        <f>J9/G9*100</f>
        <v>71.428571428571431</v>
      </c>
      <c r="L9" s="39">
        <v>6</v>
      </c>
      <c r="M9" s="37">
        <v>6</v>
      </c>
      <c r="N9" s="38">
        <f t="shared" si="7"/>
        <v>100</v>
      </c>
      <c r="O9" s="37">
        <v>0</v>
      </c>
      <c r="P9" s="38">
        <f t="shared" si="8"/>
        <v>0</v>
      </c>
      <c r="Q9" s="39">
        <v>49</v>
      </c>
      <c r="R9" s="37">
        <v>29</v>
      </c>
      <c r="S9" s="38">
        <f t="shared" si="9"/>
        <v>59.183673469387756</v>
      </c>
      <c r="T9" s="37">
        <v>20</v>
      </c>
      <c r="U9" s="38">
        <f t="shared" si="10"/>
        <v>40.816326530612244</v>
      </c>
      <c r="V9" s="39">
        <f t="shared" si="0"/>
        <v>18</v>
      </c>
      <c r="W9" s="37">
        <v>11</v>
      </c>
      <c r="X9" s="38">
        <f t="shared" si="11"/>
        <v>61.111111111111114</v>
      </c>
      <c r="Y9" s="37">
        <v>7</v>
      </c>
      <c r="Z9" s="38">
        <f t="shared" si="12"/>
        <v>38.888888888888893</v>
      </c>
      <c r="AA9" s="37">
        <v>37</v>
      </c>
      <c r="AB9" s="37">
        <v>23</v>
      </c>
      <c r="AC9" s="38">
        <f t="shared" si="13"/>
        <v>62.162162162162161</v>
      </c>
      <c r="AD9" s="37">
        <v>14</v>
      </c>
      <c r="AE9" s="38">
        <f t="shared" si="14"/>
        <v>37.837837837837839</v>
      </c>
      <c r="AF9" s="39">
        <f t="shared" si="1"/>
        <v>2</v>
      </c>
      <c r="AG9" s="37">
        <v>2</v>
      </c>
      <c r="AH9" s="38">
        <f>AG9/AF9*100</f>
        <v>100</v>
      </c>
      <c r="AI9" s="37">
        <v>0</v>
      </c>
      <c r="AJ9" s="38">
        <f>AI9/AF9*100</f>
        <v>0</v>
      </c>
      <c r="AK9" s="39">
        <f t="shared" si="2"/>
        <v>9</v>
      </c>
      <c r="AL9" s="37">
        <v>5</v>
      </c>
      <c r="AM9" s="38">
        <f t="shared" si="15"/>
        <v>55.555555555555557</v>
      </c>
      <c r="AN9" s="37">
        <v>4</v>
      </c>
      <c r="AO9" s="38">
        <f t="shared" si="16"/>
        <v>44.444444444444443</v>
      </c>
      <c r="AP9" s="39">
        <v>6</v>
      </c>
      <c r="AQ9" s="37">
        <v>2</v>
      </c>
      <c r="AR9" s="38">
        <f t="shared" si="17"/>
        <v>33.333333333333329</v>
      </c>
      <c r="AS9" s="37">
        <v>4</v>
      </c>
      <c r="AT9" s="38">
        <f t="shared" si="18"/>
        <v>66.666666666666657</v>
      </c>
    </row>
    <row r="10" spans="1:46">
      <c r="A10" s="35" t="s">
        <v>27</v>
      </c>
      <c r="B10" s="36">
        <f t="shared" si="3"/>
        <v>256</v>
      </c>
      <c r="C10" s="37">
        <f t="shared" si="3"/>
        <v>149</v>
      </c>
      <c r="D10" s="38">
        <f t="shared" si="4"/>
        <v>58.203125</v>
      </c>
      <c r="E10" s="37">
        <f t="shared" si="5"/>
        <v>107</v>
      </c>
      <c r="F10" s="38">
        <f t="shared" si="6"/>
        <v>41.796875</v>
      </c>
      <c r="G10" s="39">
        <v>11</v>
      </c>
      <c r="H10" s="37">
        <v>5</v>
      </c>
      <c r="I10" s="38">
        <f>H10/G10*100</f>
        <v>45.454545454545453</v>
      </c>
      <c r="J10" s="37">
        <v>6</v>
      </c>
      <c r="K10" s="38">
        <f>J10/G10*100</f>
        <v>54.54545454545454</v>
      </c>
      <c r="L10" s="39">
        <v>16</v>
      </c>
      <c r="M10" s="37">
        <v>11</v>
      </c>
      <c r="N10" s="38">
        <f t="shared" si="7"/>
        <v>68.75</v>
      </c>
      <c r="O10" s="37">
        <v>5</v>
      </c>
      <c r="P10" s="38">
        <f t="shared" si="8"/>
        <v>31.25</v>
      </c>
      <c r="Q10" s="39">
        <v>78</v>
      </c>
      <c r="R10" s="37">
        <v>38</v>
      </c>
      <c r="S10" s="38">
        <f t="shared" si="9"/>
        <v>48.717948717948715</v>
      </c>
      <c r="T10" s="37">
        <v>40</v>
      </c>
      <c r="U10" s="38">
        <f t="shared" si="10"/>
        <v>51.282051282051277</v>
      </c>
      <c r="V10" s="39">
        <f t="shared" si="0"/>
        <v>37</v>
      </c>
      <c r="W10" s="37">
        <v>25</v>
      </c>
      <c r="X10" s="38">
        <f t="shared" si="11"/>
        <v>67.567567567567565</v>
      </c>
      <c r="Y10" s="37">
        <v>12</v>
      </c>
      <c r="Z10" s="38">
        <f t="shared" si="12"/>
        <v>32.432432432432435</v>
      </c>
      <c r="AA10" s="37">
        <v>74</v>
      </c>
      <c r="AB10" s="37">
        <v>42</v>
      </c>
      <c r="AC10" s="38">
        <f t="shared" si="13"/>
        <v>56.756756756756758</v>
      </c>
      <c r="AD10" s="37">
        <v>32</v>
      </c>
      <c r="AE10" s="38">
        <f t="shared" si="14"/>
        <v>43.243243243243242</v>
      </c>
      <c r="AF10" s="39">
        <f t="shared" si="1"/>
        <v>8</v>
      </c>
      <c r="AG10" s="37">
        <v>4</v>
      </c>
      <c r="AH10" s="38">
        <f>AG10/AF10*100</f>
        <v>50</v>
      </c>
      <c r="AI10" s="37">
        <v>4</v>
      </c>
      <c r="AJ10" s="38">
        <f>AI10/AF10*100</f>
        <v>50</v>
      </c>
      <c r="AK10" s="39">
        <f t="shared" si="2"/>
        <v>16</v>
      </c>
      <c r="AL10" s="37">
        <v>11</v>
      </c>
      <c r="AM10" s="38">
        <f t="shared" si="15"/>
        <v>68.75</v>
      </c>
      <c r="AN10" s="37">
        <v>5</v>
      </c>
      <c r="AO10" s="38">
        <f t="shared" si="16"/>
        <v>31.25</v>
      </c>
      <c r="AP10" s="39">
        <v>16</v>
      </c>
      <c r="AQ10" s="37">
        <v>13</v>
      </c>
      <c r="AR10" s="38">
        <f t="shared" si="17"/>
        <v>81.25</v>
      </c>
      <c r="AS10" s="37">
        <v>3</v>
      </c>
      <c r="AT10" s="38">
        <f t="shared" si="18"/>
        <v>18.75</v>
      </c>
    </row>
    <row r="11" spans="1:46">
      <c r="A11" s="35" t="s">
        <v>28</v>
      </c>
      <c r="B11" s="36">
        <f t="shared" si="3"/>
        <v>416</v>
      </c>
      <c r="C11" s="37">
        <f t="shared" si="3"/>
        <v>213</v>
      </c>
      <c r="D11" s="38">
        <f t="shared" si="4"/>
        <v>51.201923076923073</v>
      </c>
      <c r="E11" s="37">
        <f t="shared" si="5"/>
        <v>203</v>
      </c>
      <c r="F11" s="38">
        <f t="shared" si="6"/>
        <v>48.79807692307692</v>
      </c>
      <c r="G11" s="39">
        <v>13</v>
      </c>
      <c r="H11" s="37">
        <v>6</v>
      </c>
      <c r="I11" s="38">
        <f>H11/G11*100</f>
        <v>46.153846153846153</v>
      </c>
      <c r="J11" s="37">
        <v>7</v>
      </c>
      <c r="K11" s="38">
        <f>J11/G11*100</f>
        <v>53.846153846153847</v>
      </c>
      <c r="L11" s="39">
        <v>32</v>
      </c>
      <c r="M11" s="37">
        <v>20</v>
      </c>
      <c r="N11" s="38">
        <f t="shared" si="7"/>
        <v>62.5</v>
      </c>
      <c r="O11" s="37">
        <v>12</v>
      </c>
      <c r="P11" s="38">
        <f t="shared" si="8"/>
        <v>37.5</v>
      </c>
      <c r="Q11" s="39">
        <v>101</v>
      </c>
      <c r="R11" s="37">
        <v>38</v>
      </c>
      <c r="S11" s="38">
        <f t="shared" si="9"/>
        <v>37.623762376237622</v>
      </c>
      <c r="T11" s="37">
        <v>63</v>
      </c>
      <c r="U11" s="38">
        <f t="shared" si="10"/>
        <v>62.376237623762378</v>
      </c>
      <c r="V11" s="39">
        <f t="shared" si="0"/>
        <v>47</v>
      </c>
      <c r="W11" s="37">
        <v>18</v>
      </c>
      <c r="X11" s="38">
        <f t="shared" si="11"/>
        <v>38.297872340425535</v>
      </c>
      <c r="Y11" s="37">
        <v>29</v>
      </c>
      <c r="Z11" s="38">
        <f t="shared" si="12"/>
        <v>61.702127659574465</v>
      </c>
      <c r="AA11" s="37">
        <v>133</v>
      </c>
      <c r="AB11" s="37">
        <v>83</v>
      </c>
      <c r="AC11" s="38">
        <f t="shared" si="13"/>
        <v>62.406015037593988</v>
      </c>
      <c r="AD11" s="37">
        <v>50</v>
      </c>
      <c r="AE11" s="38">
        <f t="shared" si="14"/>
        <v>37.593984962406012</v>
      </c>
      <c r="AF11" s="39">
        <f t="shared" si="1"/>
        <v>17</v>
      </c>
      <c r="AG11" s="37">
        <v>11</v>
      </c>
      <c r="AH11" s="38">
        <f>AG11/AF11*100</f>
        <v>64.705882352941174</v>
      </c>
      <c r="AI11" s="37">
        <v>6</v>
      </c>
      <c r="AJ11" s="38">
        <f>AI11/AF11*100</f>
        <v>35.294117647058826</v>
      </c>
      <c r="AK11" s="39">
        <f t="shared" si="2"/>
        <v>46</v>
      </c>
      <c r="AL11" s="37">
        <v>21</v>
      </c>
      <c r="AM11" s="38">
        <f t="shared" si="15"/>
        <v>45.652173913043477</v>
      </c>
      <c r="AN11" s="37">
        <v>25</v>
      </c>
      <c r="AO11" s="38">
        <f t="shared" si="16"/>
        <v>54.347826086956516</v>
      </c>
      <c r="AP11" s="39">
        <v>27</v>
      </c>
      <c r="AQ11" s="37">
        <v>16</v>
      </c>
      <c r="AR11" s="38">
        <f t="shared" si="17"/>
        <v>59.259259259259252</v>
      </c>
      <c r="AS11" s="37">
        <v>11</v>
      </c>
      <c r="AT11" s="38">
        <f t="shared" si="18"/>
        <v>40.74074074074074</v>
      </c>
    </row>
    <row r="12" spans="1:46">
      <c r="A12" s="35" t="s">
        <v>29</v>
      </c>
      <c r="B12" s="36">
        <f t="shared" si="3"/>
        <v>411</v>
      </c>
      <c r="C12" s="37">
        <f t="shared" si="3"/>
        <v>169</v>
      </c>
      <c r="D12" s="38">
        <f t="shared" si="4"/>
        <v>41.119221411192214</v>
      </c>
      <c r="E12" s="37">
        <f t="shared" si="5"/>
        <v>242</v>
      </c>
      <c r="F12" s="38">
        <f t="shared" si="6"/>
        <v>58.880778588807779</v>
      </c>
      <c r="G12" s="39">
        <v>16</v>
      </c>
      <c r="H12" s="37">
        <v>3</v>
      </c>
      <c r="I12" s="38">
        <f>H12/G12*100</f>
        <v>18.75</v>
      </c>
      <c r="J12" s="37">
        <v>13</v>
      </c>
      <c r="K12" s="38">
        <f>J12/G12*100</f>
        <v>81.25</v>
      </c>
      <c r="L12" s="39">
        <v>28</v>
      </c>
      <c r="M12" s="37">
        <v>9</v>
      </c>
      <c r="N12" s="38">
        <f t="shared" si="7"/>
        <v>32.142857142857146</v>
      </c>
      <c r="O12" s="37">
        <v>19</v>
      </c>
      <c r="P12" s="38">
        <f t="shared" si="8"/>
        <v>67.857142857142861</v>
      </c>
      <c r="Q12" s="39">
        <v>120</v>
      </c>
      <c r="R12" s="37">
        <v>36</v>
      </c>
      <c r="S12" s="38">
        <f t="shared" si="9"/>
        <v>30</v>
      </c>
      <c r="T12" s="37">
        <v>84</v>
      </c>
      <c r="U12" s="38">
        <f t="shared" si="10"/>
        <v>70</v>
      </c>
      <c r="V12" s="39">
        <f t="shared" si="0"/>
        <v>50</v>
      </c>
      <c r="W12" s="37">
        <v>17</v>
      </c>
      <c r="X12" s="38">
        <f t="shared" si="11"/>
        <v>34</v>
      </c>
      <c r="Y12" s="37">
        <v>33</v>
      </c>
      <c r="Z12" s="38">
        <f t="shared" si="12"/>
        <v>66</v>
      </c>
      <c r="AA12" s="37">
        <v>126</v>
      </c>
      <c r="AB12" s="37">
        <v>70</v>
      </c>
      <c r="AC12" s="38">
        <f t="shared" si="13"/>
        <v>55.555555555555557</v>
      </c>
      <c r="AD12" s="37">
        <v>56</v>
      </c>
      <c r="AE12" s="38">
        <f t="shared" si="14"/>
        <v>44.444444444444443</v>
      </c>
      <c r="AF12" s="39">
        <f t="shared" si="1"/>
        <v>10</v>
      </c>
      <c r="AG12" s="37">
        <v>5</v>
      </c>
      <c r="AH12" s="38">
        <f>AG12/AF12*100</f>
        <v>50</v>
      </c>
      <c r="AI12" s="37">
        <v>5</v>
      </c>
      <c r="AJ12" s="38">
        <f>AI12/AF12*100</f>
        <v>50</v>
      </c>
      <c r="AK12" s="39">
        <f t="shared" si="2"/>
        <v>37</v>
      </c>
      <c r="AL12" s="37">
        <v>20</v>
      </c>
      <c r="AM12" s="38">
        <f t="shared" si="15"/>
        <v>54.054054054054056</v>
      </c>
      <c r="AN12" s="37">
        <v>17</v>
      </c>
      <c r="AO12" s="38">
        <f t="shared" si="16"/>
        <v>45.945945945945951</v>
      </c>
      <c r="AP12" s="39">
        <v>24</v>
      </c>
      <c r="AQ12" s="37">
        <v>9</v>
      </c>
      <c r="AR12" s="38">
        <f t="shared" si="17"/>
        <v>37.5</v>
      </c>
      <c r="AS12" s="37">
        <v>15</v>
      </c>
      <c r="AT12" s="38">
        <f t="shared" si="18"/>
        <v>62.5</v>
      </c>
    </row>
    <row r="13" spans="1:46">
      <c r="A13" s="40" t="s">
        <v>30</v>
      </c>
      <c r="B13" s="41">
        <f t="shared" si="3"/>
        <v>304</v>
      </c>
      <c r="C13" s="42">
        <f t="shared" si="3"/>
        <v>127</v>
      </c>
      <c r="D13" s="43">
        <f t="shared" si="4"/>
        <v>41.776315789473685</v>
      </c>
      <c r="E13" s="42">
        <f t="shared" si="5"/>
        <v>177</v>
      </c>
      <c r="F13" s="43">
        <f t="shared" si="6"/>
        <v>58.223684210526315</v>
      </c>
      <c r="G13" s="44">
        <v>12</v>
      </c>
      <c r="H13" s="42">
        <v>4</v>
      </c>
      <c r="I13" s="43">
        <f>H13/G13*100</f>
        <v>33.333333333333329</v>
      </c>
      <c r="J13" s="42">
        <v>8</v>
      </c>
      <c r="K13" s="43">
        <f>J13/G13*100</f>
        <v>66.666666666666657</v>
      </c>
      <c r="L13" s="44">
        <v>33</v>
      </c>
      <c r="M13" s="42">
        <v>12</v>
      </c>
      <c r="N13" s="43">
        <f t="shared" si="7"/>
        <v>36.363636363636367</v>
      </c>
      <c r="O13" s="42">
        <v>21</v>
      </c>
      <c r="P13" s="43">
        <f t="shared" si="8"/>
        <v>63.636363636363633</v>
      </c>
      <c r="Q13" s="44">
        <v>63</v>
      </c>
      <c r="R13" s="42">
        <v>33</v>
      </c>
      <c r="S13" s="43">
        <f t="shared" si="9"/>
        <v>52.380952380952387</v>
      </c>
      <c r="T13" s="42">
        <v>30</v>
      </c>
      <c r="U13" s="43">
        <f t="shared" si="10"/>
        <v>47.619047619047613</v>
      </c>
      <c r="V13" s="44">
        <f t="shared" si="0"/>
        <v>27</v>
      </c>
      <c r="W13" s="42">
        <v>12</v>
      </c>
      <c r="X13" s="43">
        <f t="shared" si="11"/>
        <v>44.444444444444443</v>
      </c>
      <c r="Y13" s="42">
        <v>15</v>
      </c>
      <c r="Z13" s="43">
        <f t="shared" si="12"/>
        <v>55.555555555555557</v>
      </c>
      <c r="AA13" s="42">
        <v>95</v>
      </c>
      <c r="AB13" s="42">
        <v>36</v>
      </c>
      <c r="AC13" s="43">
        <f t="shared" si="13"/>
        <v>37.894736842105267</v>
      </c>
      <c r="AD13" s="42">
        <v>59</v>
      </c>
      <c r="AE13" s="43">
        <f t="shared" si="14"/>
        <v>62.10526315789474</v>
      </c>
      <c r="AF13" s="44">
        <f t="shared" si="1"/>
        <v>20</v>
      </c>
      <c r="AG13" s="42">
        <v>10</v>
      </c>
      <c r="AH13" s="43">
        <f>AG13/AF13*100</f>
        <v>50</v>
      </c>
      <c r="AI13" s="42">
        <v>10</v>
      </c>
      <c r="AJ13" s="43">
        <f>AI13/AF13*100</f>
        <v>50</v>
      </c>
      <c r="AK13" s="44">
        <f t="shared" si="2"/>
        <v>32</v>
      </c>
      <c r="AL13" s="42">
        <v>11</v>
      </c>
      <c r="AM13" s="43">
        <f t="shared" si="15"/>
        <v>34.375</v>
      </c>
      <c r="AN13" s="42">
        <v>21</v>
      </c>
      <c r="AO13" s="43">
        <f t="shared" si="16"/>
        <v>65.625</v>
      </c>
      <c r="AP13" s="44">
        <v>22</v>
      </c>
      <c r="AQ13" s="42">
        <v>9</v>
      </c>
      <c r="AR13" s="43">
        <f t="shared" si="17"/>
        <v>40.909090909090914</v>
      </c>
      <c r="AS13" s="42">
        <v>13</v>
      </c>
      <c r="AT13" s="43">
        <f t="shared" si="18"/>
        <v>59.090909090909093</v>
      </c>
    </row>
    <row r="14" spans="1:46">
      <c r="A14" s="21" t="s">
        <v>31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</row>
    <row r="15" spans="1:46">
      <c r="A15" s="19" t="s">
        <v>8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</row>
  </sheetData>
  <mergeCells count="40">
    <mergeCell ref="A1:AT1"/>
    <mergeCell ref="A2:AR2"/>
    <mergeCell ref="AS2:AT2"/>
    <mergeCell ref="A3:A5"/>
    <mergeCell ref="B3:F3"/>
    <mergeCell ref="G3:K3"/>
    <mergeCell ref="L3:P3"/>
    <mergeCell ref="Q3:U3"/>
    <mergeCell ref="V3:Z3"/>
    <mergeCell ref="AA3:AE3"/>
    <mergeCell ref="AF3:AJ3"/>
    <mergeCell ref="AK3:AO3"/>
    <mergeCell ref="AP3:AT3"/>
    <mergeCell ref="B4:B5"/>
    <mergeCell ref="C4:C5"/>
    <mergeCell ref="E4:E5"/>
    <mergeCell ref="G4:G5"/>
    <mergeCell ref="H4:H5"/>
    <mergeCell ref="J4:J5"/>
    <mergeCell ref="L4:L5"/>
    <mergeCell ref="AF4:AF5"/>
    <mergeCell ref="M4:M5"/>
    <mergeCell ref="O4:O5"/>
    <mergeCell ref="Q4:Q5"/>
    <mergeCell ref="R4:R5"/>
    <mergeCell ref="T4:T5"/>
    <mergeCell ref="V4:V5"/>
    <mergeCell ref="W4:W5"/>
    <mergeCell ref="Y4:Y5"/>
    <mergeCell ref="AA4:AA5"/>
    <mergeCell ref="AB4:AB5"/>
    <mergeCell ref="AD4:AD5"/>
    <mergeCell ref="AQ4:AQ5"/>
    <mergeCell ref="AS4:AS5"/>
    <mergeCell ref="AG4:AG5"/>
    <mergeCell ref="AI4:AI5"/>
    <mergeCell ref="AK4:AK5"/>
    <mergeCell ref="AL4:AL5"/>
    <mergeCell ref="AN4:AN5"/>
    <mergeCell ref="AP4:AP5"/>
  </mergeCells>
  <phoneticPr fontId="17" type="noConversion"/>
  <pageMargins left="0.70000000000000007" right="0.70000000000000007" top="0.75" bottom="0.75" header="0.30000000000000004" footer="0.3000000000000000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15"/>
  <sheetViews>
    <sheetView workbookViewId="0"/>
  </sheetViews>
  <sheetFormatPr defaultColWidth="8" defaultRowHeight="16.5"/>
  <cols>
    <col min="1" max="1" width="11.125" customWidth="1"/>
    <col min="2" max="16" width="7.875" customWidth="1"/>
    <col min="17" max="46" width="8.5" customWidth="1"/>
    <col min="47" max="1024" width="9" customWidth="1"/>
    <col min="1025" max="1025" width="8" customWidth="1"/>
  </cols>
  <sheetData>
    <row r="1" spans="1:46" ht="21">
      <c r="A1" s="119" t="s">
        <v>10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AL1" s="119"/>
      <c r="AM1" s="119"/>
      <c r="AN1" s="119"/>
      <c r="AO1" s="119"/>
      <c r="AP1" s="119"/>
      <c r="AQ1" s="119"/>
      <c r="AR1" s="119"/>
      <c r="AS1" s="119"/>
      <c r="AT1" s="119"/>
    </row>
    <row r="2" spans="1:46" ht="19.5">
      <c r="A2" s="120" t="s">
        <v>33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  <c r="AM2" s="120"/>
      <c r="AN2" s="120"/>
      <c r="AO2" s="120"/>
      <c r="AP2" s="120"/>
      <c r="AQ2" s="120"/>
      <c r="AR2" s="120"/>
      <c r="AS2" s="121" t="s">
        <v>12</v>
      </c>
      <c r="AT2" s="121"/>
    </row>
    <row r="3" spans="1:46" ht="19.5">
      <c r="A3" s="122" t="s">
        <v>13</v>
      </c>
      <c r="B3" s="123" t="s">
        <v>14</v>
      </c>
      <c r="C3" s="123"/>
      <c r="D3" s="123"/>
      <c r="E3" s="123"/>
      <c r="F3" s="123"/>
      <c r="G3" s="123" t="s">
        <v>15</v>
      </c>
      <c r="H3" s="123"/>
      <c r="I3" s="123"/>
      <c r="J3" s="123"/>
      <c r="K3" s="123"/>
      <c r="L3" s="123" t="s">
        <v>16</v>
      </c>
      <c r="M3" s="123"/>
      <c r="N3" s="123"/>
      <c r="O3" s="123"/>
      <c r="P3" s="123"/>
      <c r="Q3" s="123" t="s">
        <v>17</v>
      </c>
      <c r="R3" s="123"/>
      <c r="S3" s="123"/>
      <c r="T3" s="123"/>
      <c r="U3" s="123"/>
      <c r="V3" s="123" t="s">
        <v>18</v>
      </c>
      <c r="W3" s="123"/>
      <c r="X3" s="123"/>
      <c r="Y3" s="123"/>
      <c r="Z3" s="123"/>
      <c r="AA3" s="123" t="s">
        <v>19</v>
      </c>
      <c r="AB3" s="123"/>
      <c r="AC3" s="123"/>
      <c r="AD3" s="123"/>
      <c r="AE3" s="123"/>
      <c r="AF3" s="123" t="s">
        <v>20</v>
      </c>
      <c r="AG3" s="123"/>
      <c r="AH3" s="123"/>
      <c r="AI3" s="123"/>
      <c r="AJ3" s="123"/>
      <c r="AK3" s="124" t="s">
        <v>21</v>
      </c>
      <c r="AL3" s="124"/>
      <c r="AM3" s="124"/>
      <c r="AN3" s="124"/>
      <c r="AO3" s="124"/>
      <c r="AP3" s="126" t="s">
        <v>22</v>
      </c>
      <c r="AQ3" s="126"/>
      <c r="AR3" s="126"/>
      <c r="AS3" s="126"/>
      <c r="AT3" s="126"/>
    </row>
    <row r="4" spans="1:46">
      <c r="A4" s="122"/>
      <c r="B4" s="117" t="s">
        <v>23</v>
      </c>
      <c r="C4" s="116" t="s">
        <v>4</v>
      </c>
      <c r="D4" s="23"/>
      <c r="E4" s="116" t="s">
        <v>5</v>
      </c>
      <c r="F4" s="24"/>
      <c r="G4" s="117" t="s">
        <v>23</v>
      </c>
      <c r="H4" s="116" t="s">
        <v>4</v>
      </c>
      <c r="I4" s="23"/>
      <c r="J4" s="116" t="s">
        <v>5</v>
      </c>
      <c r="K4" s="24"/>
      <c r="L4" s="117" t="s">
        <v>23</v>
      </c>
      <c r="M4" s="116" t="s">
        <v>4</v>
      </c>
      <c r="N4" s="23"/>
      <c r="O4" s="116" t="s">
        <v>5</v>
      </c>
      <c r="P4" s="24"/>
      <c r="Q4" s="117" t="s">
        <v>23</v>
      </c>
      <c r="R4" s="116" t="s">
        <v>4</v>
      </c>
      <c r="S4" s="23"/>
      <c r="T4" s="116" t="s">
        <v>5</v>
      </c>
      <c r="U4" s="24"/>
      <c r="V4" s="117" t="s">
        <v>23</v>
      </c>
      <c r="W4" s="116" t="s">
        <v>4</v>
      </c>
      <c r="X4" s="23"/>
      <c r="Y4" s="116" t="s">
        <v>5</v>
      </c>
      <c r="Z4" s="24"/>
      <c r="AA4" s="118" t="s">
        <v>23</v>
      </c>
      <c r="AB4" s="116" t="s">
        <v>4</v>
      </c>
      <c r="AC4" s="26"/>
      <c r="AD4" s="116" t="s">
        <v>5</v>
      </c>
      <c r="AE4" s="26"/>
      <c r="AF4" s="117" t="s">
        <v>23</v>
      </c>
      <c r="AG4" s="116" t="s">
        <v>4</v>
      </c>
      <c r="AH4" s="23"/>
      <c r="AI4" s="116" t="s">
        <v>5</v>
      </c>
      <c r="AJ4" s="24"/>
      <c r="AK4" s="117" t="s">
        <v>23</v>
      </c>
      <c r="AL4" s="116" t="s">
        <v>4</v>
      </c>
      <c r="AM4" s="23"/>
      <c r="AN4" s="116" t="s">
        <v>5</v>
      </c>
      <c r="AO4" s="24"/>
      <c r="AP4" s="117" t="s">
        <v>23</v>
      </c>
      <c r="AQ4" s="116" t="s">
        <v>4</v>
      </c>
      <c r="AR4" s="23"/>
      <c r="AS4" s="116" t="s">
        <v>5</v>
      </c>
      <c r="AT4" s="24"/>
    </row>
    <row r="5" spans="1:46">
      <c r="A5" s="122"/>
      <c r="B5" s="117"/>
      <c r="C5" s="116"/>
      <c r="D5" s="27" t="s">
        <v>6</v>
      </c>
      <c r="E5" s="116"/>
      <c r="F5" s="28" t="s">
        <v>6</v>
      </c>
      <c r="G5" s="117"/>
      <c r="H5" s="116"/>
      <c r="I5" s="27" t="s">
        <v>6</v>
      </c>
      <c r="J5" s="116"/>
      <c r="K5" s="28" t="s">
        <v>6</v>
      </c>
      <c r="L5" s="117"/>
      <c r="M5" s="116"/>
      <c r="N5" s="27" t="s">
        <v>6</v>
      </c>
      <c r="O5" s="116"/>
      <c r="P5" s="28" t="s">
        <v>6</v>
      </c>
      <c r="Q5" s="117"/>
      <c r="R5" s="116"/>
      <c r="S5" s="27" t="s">
        <v>6</v>
      </c>
      <c r="T5" s="116"/>
      <c r="U5" s="28" t="s">
        <v>6</v>
      </c>
      <c r="V5" s="117"/>
      <c r="W5" s="116"/>
      <c r="X5" s="27" t="s">
        <v>6</v>
      </c>
      <c r="Y5" s="116"/>
      <c r="Z5" s="28" t="s">
        <v>6</v>
      </c>
      <c r="AA5" s="118"/>
      <c r="AB5" s="116"/>
      <c r="AC5" s="28" t="s">
        <v>6</v>
      </c>
      <c r="AD5" s="116"/>
      <c r="AE5" s="29" t="s">
        <v>6</v>
      </c>
      <c r="AF5" s="117"/>
      <c r="AG5" s="116"/>
      <c r="AH5" s="27" t="s">
        <v>6</v>
      </c>
      <c r="AI5" s="116"/>
      <c r="AJ5" s="28" t="s">
        <v>6</v>
      </c>
      <c r="AK5" s="117"/>
      <c r="AL5" s="116"/>
      <c r="AM5" s="27" t="s">
        <v>6</v>
      </c>
      <c r="AN5" s="116"/>
      <c r="AO5" s="28" t="s">
        <v>6</v>
      </c>
      <c r="AP5" s="117"/>
      <c r="AQ5" s="116"/>
      <c r="AR5" s="27" t="s">
        <v>6</v>
      </c>
      <c r="AS5" s="116"/>
      <c r="AT5" s="22" t="s">
        <v>6</v>
      </c>
    </row>
    <row r="6" spans="1:46">
      <c r="A6" s="49" t="s">
        <v>23</v>
      </c>
      <c r="B6" s="31">
        <v>1472</v>
      </c>
      <c r="C6" s="32">
        <v>707</v>
      </c>
      <c r="D6" s="33">
        <f>C6/B6*100</f>
        <v>48.029891304347828</v>
      </c>
      <c r="E6" s="32">
        <v>765</v>
      </c>
      <c r="F6" s="33">
        <f>E6/B6*100</f>
        <v>51.970108695652172</v>
      </c>
      <c r="G6" s="34">
        <v>58</v>
      </c>
      <c r="H6" s="32">
        <v>18</v>
      </c>
      <c r="I6" s="33">
        <f>H6/G6*100</f>
        <v>31.03448275862069</v>
      </c>
      <c r="J6" s="32">
        <v>40</v>
      </c>
      <c r="K6" s="33">
        <f>J6/G6*100</f>
        <v>68.965517241379317</v>
      </c>
      <c r="L6" s="34">
        <v>115</v>
      </c>
      <c r="M6" s="50">
        <v>61</v>
      </c>
      <c r="N6" s="33">
        <f>M6/L6*100</f>
        <v>53.04347826086957</v>
      </c>
      <c r="O6" s="50">
        <v>54</v>
      </c>
      <c r="P6" s="33">
        <f>O6/L6*100</f>
        <v>46.956521739130437</v>
      </c>
      <c r="Q6" s="34">
        <v>350</v>
      </c>
      <c r="R6" s="32">
        <v>143</v>
      </c>
      <c r="S6" s="33">
        <f>R6/Q6*100</f>
        <v>40.857142857142861</v>
      </c>
      <c r="T6" s="32">
        <v>207</v>
      </c>
      <c r="U6" s="33">
        <f>T6/Q6*100</f>
        <v>59.142857142857139</v>
      </c>
      <c r="V6" s="34">
        <v>185</v>
      </c>
      <c r="W6" s="32">
        <v>83</v>
      </c>
      <c r="X6" s="33">
        <f>W6/V6*100</f>
        <v>44.86486486486487</v>
      </c>
      <c r="Y6" s="32">
        <v>102</v>
      </c>
      <c r="Z6" s="33">
        <f>Y6/V6*100</f>
        <v>55.135135135135137</v>
      </c>
      <c r="AA6" s="32">
        <v>472</v>
      </c>
      <c r="AB6" s="32">
        <v>258</v>
      </c>
      <c r="AC6" s="33">
        <f>AB6/AA6*100</f>
        <v>54.66101694915254</v>
      </c>
      <c r="AD6" s="32">
        <v>214</v>
      </c>
      <c r="AE6" s="33">
        <f>AD6/AA6*100</f>
        <v>45.33898305084746</v>
      </c>
      <c r="AF6" s="34">
        <v>57</v>
      </c>
      <c r="AG6" s="32">
        <v>32</v>
      </c>
      <c r="AH6" s="33">
        <f>AG6/AF6*100</f>
        <v>56.140350877192979</v>
      </c>
      <c r="AI6" s="32">
        <v>25</v>
      </c>
      <c r="AJ6" s="33">
        <f>AI6/AF6*100</f>
        <v>43.859649122807014</v>
      </c>
      <c r="AK6" s="51">
        <v>140</v>
      </c>
      <c r="AL6" s="52">
        <v>65</v>
      </c>
      <c r="AM6" s="53">
        <f>AL6/AK6*100</f>
        <v>46.428571428571431</v>
      </c>
      <c r="AN6" s="52">
        <v>75</v>
      </c>
      <c r="AO6" s="53">
        <f>AN6/AK6*100</f>
        <v>53.571428571428569</v>
      </c>
      <c r="AP6" s="34">
        <v>95</v>
      </c>
      <c r="AQ6" s="32">
        <v>46</v>
      </c>
      <c r="AR6" s="33">
        <f>AQ6/AP6*100</f>
        <v>48.421052631578945</v>
      </c>
      <c r="AS6" s="32">
        <v>49</v>
      </c>
      <c r="AT6" s="38">
        <f>AS6/AP6*100</f>
        <v>51.578947368421055</v>
      </c>
    </row>
    <row r="7" spans="1:46">
      <c r="A7" s="35" t="s">
        <v>24</v>
      </c>
      <c r="B7" s="36">
        <v>0</v>
      </c>
      <c r="C7" s="37">
        <v>0</v>
      </c>
      <c r="D7" s="38">
        <v>0</v>
      </c>
      <c r="E7" s="37">
        <v>0</v>
      </c>
      <c r="F7" s="38">
        <v>0</v>
      </c>
      <c r="G7" s="39">
        <v>0</v>
      </c>
      <c r="H7" s="37">
        <v>0</v>
      </c>
      <c r="I7" s="38">
        <v>0</v>
      </c>
      <c r="J7" s="37">
        <v>0</v>
      </c>
      <c r="K7" s="38">
        <v>0</v>
      </c>
      <c r="L7" s="39">
        <v>0</v>
      </c>
      <c r="M7" s="37">
        <v>0</v>
      </c>
      <c r="N7" s="38">
        <v>0</v>
      </c>
      <c r="O7" s="37">
        <v>0</v>
      </c>
      <c r="P7" s="38">
        <v>0</v>
      </c>
      <c r="Q7" s="39">
        <v>0</v>
      </c>
      <c r="R7" s="37">
        <v>0</v>
      </c>
      <c r="S7" s="38">
        <v>0</v>
      </c>
      <c r="T7" s="37">
        <v>0</v>
      </c>
      <c r="U7" s="38">
        <v>0</v>
      </c>
      <c r="V7" s="39">
        <v>0</v>
      </c>
      <c r="W7" s="37">
        <v>0</v>
      </c>
      <c r="X7" s="38">
        <v>0</v>
      </c>
      <c r="Y7" s="37">
        <v>0</v>
      </c>
      <c r="Z7" s="38">
        <v>0</v>
      </c>
      <c r="AA7" s="37">
        <v>0</v>
      </c>
      <c r="AB7" s="37">
        <v>0</v>
      </c>
      <c r="AC7" s="38">
        <v>0</v>
      </c>
      <c r="AD7" s="37">
        <v>0</v>
      </c>
      <c r="AE7" s="38">
        <v>0</v>
      </c>
      <c r="AF7" s="39">
        <v>0</v>
      </c>
      <c r="AG7" s="37">
        <v>0</v>
      </c>
      <c r="AH7" s="38">
        <v>0</v>
      </c>
      <c r="AI7" s="37">
        <v>0</v>
      </c>
      <c r="AJ7" s="38">
        <v>0</v>
      </c>
      <c r="AK7" s="54">
        <v>0</v>
      </c>
      <c r="AL7" s="55">
        <v>0</v>
      </c>
      <c r="AM7" s="56">
        <v>0</v>
      </c>
      <c r="AN7" s="55">
        <v>0</v>
      </c>
      <c r="AO7" s="56">
        <v>0</v>
      </c>
      <c r="AP7" s="39">
        <v>0</v>
      </c>
      <c r="AQ7" s="37">
        <v>0</v>
      </c>
      <c r="AR7" s="38">
        <v>0</v>
      </c>
      <c r="AS7" s="37">
        <v>0</v>
      </c>
      <c r="AT7" s="38">
        <v>0</v>
      </c>
    </row>
    <row r="8" spans="1:46">
      <c r="A8" s="35" t="s">
        <v>25</v>
      </c>
      <c r="B8" s="36">
        <v>31</v>
      </c>
      <c r="C8" s="37">
        <v>15</v>
      </c>
      <c r="D8" s="38">
        <f t="shared" ref="D8:D13" si="0">C8/B8*100</f>
        <v>48.387096774193552</v>
      </c>
      <c r="E8" s="37">
        <v>16</v>
      </c>
      <c r="F8" s="38">
        <f t="shared" ref="F8:F13" si="1">E8/B8*100</f>
        <v>51.612903225806448</v>
      </c>
      <c r="G8" s="39">
        <v>0</v>
      </c>
      <c r="H8" s="37">
        <v>0</v>
      </c>
      <c r="I8" s="38">
        <v>0</v>
      </c>
      <c r="J8" s="37">
        <v>0</v>
      </c>
      <c r="K8" s="38">
        <v>0</v>
      </c>
      <c r="L8" s="39">
        <v>5</v>
      </c>
      <c r="M8" s="37">
        <v>4</v>
      </c>
      <c r="N8" s="38">
        <f t="shared" ref="N8:N13" si="2">M8/L8*100</f>
        <v>80</v>
      </c>
      <c r="O8" s="37">
        <v>1</v>
      </c>
      <c r="P8" s="38">
        <f t="shared" ref="P8:P13" si="3">O8/L8*100</f>
        <v>20</v>
      </c>
      <c r="Q8" s="39">
        <v>9</v>
      </c>
      <c r="R8" s="37">
        <v>2</v>
      </c>
      <c r="S8" s="38">
        <f t="shared" ref="S8:S13" si="4">R8/Q8*100</f>
        <v>22.222222222222221</v>
      </c>
      <c r="T8" s="37">
        <v>7</v>
      </c>
      <c r="U8" s="38">
        <f t="shared" ref="U8:U13" si="5">T8/Q8*100</f>
        <v>77.777777777777786</v>
      </c>
      <c r="V8" s="39">
        <v>6</v>
      </c>
      <c r="W8" s="37">
        <v>3</v>
      </c>
      <c r="X8" s="38">
        <f t="shared" ref="X8:X13" si="6">W8/V8*100</f>
        <v>50</v>
      </c>
      <c r="Y8" s="37">
        <v>3</v>
      </c>
      <c r="Z8" s="38">
        <f t="shared" ref="Z8:Z13" si="7">Y8/V8*100</f>
        <v>50</v>
      </c>
      <c r="AA8" s="37">
        <v>7</v>
      </c>
      <c r="AB8" s="37">
        <v>4</v>
      </c>
      <c r="AC8" s="38">
        <f t="shared" ref="AC8:AC13" si="8">AB8/AA8*100</f>
        <v>57.142857142857139</v>
      </c>
      <c r="AD8" s="37">
        <v>3</v>
      </c>
      <c r="AE8" s="38">
        <f t="shared" ref="AE8:AE13" si="9">AD8/AA8*100</f>
        <v>42.857142857142854</v>
      </c>
      <c r="AF8" s="39">
        <v>0</v>
      </c>
      <c r="AG8" s="37">
        <v>0</v>
      </c>
      <c r="AH8" s="38">
        <v>0</v>
      </c>
      <c r="AI8" s="37">
        <v>0</v>
      </c>
      <c r="AJ8" s="38">
        <v>0</v>
      </c>
      <c r="AK8" s="54">
        <v>3</v>
      </c>
      <c r="AL8" s="55">
        <v>2</v>
      </c>
      <c r="AM8" s="56">
        <f t="shared" ref="AM8:AM13" si="10">AL8/AK8*100</f>
        <v>66.666666666666657</v>
      </c>
      <c r="AN8" s="55">
        <v>1</v>
      </c>
      <c r="AO8" s="56">
        <f t="shared" ref="AO8:AO13" si="11">AN8/AK8*100</f>
        <v>33.333333333333329</v>
      </c>
      <c r="AP8" s="39">
        <v>1</v>
      </c>
      <c r="AQ8" s="37">
        <v>0</v>
      </c>
      <c r="AR8" s="38">
        <f t="shared" ref="AR8:AR13" si="12">AQ8/AP8*100</f>
        <v>0</v>
      </c>
      <c r="AS8" s="37">
        <v>1</v>
      </c>
      <c r="AT8" s="38">
        <f t="shared" ref="AT8:AT13" si="13">AS8/AP8*100</f>
        <v>100</v>
      </c>
    </row>
    <row r="9" spans="1:46">
      <c r="A9" s="35" t="s">
        <v>26</v>
      </c>
      <c r="B9" s="36">
        <v>135</v>
      </c>
      <c r="C9" s="37">
        <v>80</v>
      </c>
      <c r="D9" s="38">
        <f t="shared" si="0"/>
        <v>59.259259259259252</v>
      </c>
      <c r="E9" s="37">
        <v>55</v>
      </c>
      <c r="F9" s="38">
        <f t="shared" si="1"/>
        <v>40.74074074074074</v>
      </c>
      <c r="G9" s="39">
        <v>6</v>
      </c>
      <c r="H9" s="37">
        <v>2</v>
      </c>
      <c r="I9" s="38">
        <f>H9/G9*100</f>
        <v>33.333333333333329</v>
      </c>
      <c r="J9" s="37">
        <v>4</v>
      </c>
      <c r="K9" s="38">
        <f>J9/G9*100</f>
        <v>66.666666666666657</v>
      </c>
      <c r="L9" s="39">
        <v>14</v>
      </c>
      <c r="M9" s="37">
        <v>8</v>
      </c>
      <c r="N9" s="38">
        <f t="shared" si="2"/>
        <v>57.142857142857139</v>
      </c>
      <c r="O9" s="37">
        <v>6</v>
      </c>
      <c r="P9" s="38">
        <f t="shared" si="3"/>
        <v>42.857142857142854</v>
      </c>
      <c r="Q9" s="39">
        <v>44</v>
      </c>
      <c r="R9" s="37">
        <v>31</v>
      </c>
      <c r="S9" s="38">
        <f t="shared" si="4"/>
        <v>70.454545454545453</v>
      </c>
      <c r="T9" s="37">
        <v>13</v>
      </c>
      <c r="U9" s="38">
        <f t="shared" si="5"/>
        <v>29.545454545454547</v>
      </c>
      <c r="V9" s="39">
        <v>16</v>
      </c>
      <c r="W9" s="37">
        <v>7</v>
      </c>
      <c r="X9" s="38">
        <f t="shared" si="6"/>
        <v>43.75</v>
      </c>
      <c r="Y9" s="37">
        <v>9</v>
      </c>
      <c r="Z9" s="38">
        <f t="shared" si="7"/>
        <v>56.25</v>
      </c>
      <c r="AA9" s="37">
        <v>37</v>
      </c>
      <c r="AB9" s="37">
        <v>23</v>
      </c>
      <c r="AC9" s="38">
        <f t="shared" si="8"/>
        <v>62.162162162162161</v>
      </c>
      <c r="AD9" s="37">
        <v>14</v>
      </c>
      <c r="AE9" s="38">
        <f t="shared" si="9"/>
        <v>37.837837837837839</v>
      </c>
      <c r="AF9" s="39">
        <v>2</v>
      </c>
      <c r="AG9" s="37">
        <v>2</v>
      </c>
      <c r="AH9" s="38">
        <f>AG9/AF9*100</f>
        <v>100</v>
      </c>
      <c r="AI9" s="37">
        <v>0</v>
      </c>
      <c r="AJ9" s="38">
        <f>AI9/AF9*100</f>
        <v>0</v>
      </c>
      <c r="AK9" s="54">
        <v>9</v>
      </c>
      <c r="AL9" s="55">
        <v>4</v>
      </c>
      <c r="AM9" s="56">
        <f t="shared" si="10"/>
        <v>44.444444444444443</v>
      </c>
      <c r="AN9" s="55">
        <v>5</v>
      </c>
      <c r="AO9" s="56">
        <f t="shared" si="11"/>
        <v>55.555555555555557</v>
      </c>
      <c r="AP9" s="39">
        <v>7</v>
      </c>
      <c r="AQ9" s="37">
        <v>3</v>
      </c>
      <c r="AR9" s="38">
        <f t="shared" si="12"/>
        <v>42.857142857142854</v>
      </c>
      <c r="AS9" s="37">
        <v>4</v>
      </c>
      <c r="AT9" s="38">
        <f t="shared" si="13"/>
        <v>57.142857142857139</v>
      </c>
    </row>
    <row r="10" spans="1:46">
      <c r="A10" s="35" t="s">
        <v>27</v>
      </c>
      <c r="B10" s="36">
        <v>250</v>
      </c>
      <c r="C10" s="37">
        <v>139</v>
      </c>
      <c r="D10" s="38">
        <f t="shared" si="0"/>
        <v>55.600000000000009</v>
      </c>
      <c r="E10" s="37">
        <v>111</v>
      </c>
      <c r="F10" s="38">
        <f t="shared" si="1"/>
        <v>44.4</v>
      </c>
      <c r="G10" s="39">
        <v>11</v>
      </c>
      <c r="H10" s="37">
        <v>4</v>
      </c>
      <c r="I10" s="38">
        <f>H10/G10*100</f>
        <v>36.363636363636367</v>
      </c>
      <c r="J10" s="37">
        <v>7</v>
      </c>
      <c r="K10" s="38">
        <f>J10/G10*100</f>
        <v>63.636363636363633</v>
      </c>
      <c r="L10" s="39">
        <v>19</v>
      </c>
      <c r="M10" s="37">
        <v>11</v>
      </c>
      <c r="N10" s="38">
        <f t="shared" si="2"/>
        <v>57.894736842105267</v>
      </c>
      <c r="O10" s="37">
        <v>8</v>
      </c>
      <c r="P10" s="38">
        <f t="shared" si="3"/>
        <v>42.105263157894733</v>
      </c>
      <c r="Q10" s="39">
        <v>73</v>
      </c>
      <c r="R10" s="37">
        <v>34</v>
      </c>
      <c r="S10" s="38">
        <f t="shared" si="4"/>
        <v>46.575342465753423</v>
      </c>
      <c r="T10" s="37">
        <v>39</v>
      </c>
      <c r="U10" s="38">
        <f t="shared" si="5"/>
        <v>53.424657534246577</v>
      </c>
      <c r="V10" s="39">
        <v>33</v>
      </c>
      <c r="W10" s="37">
        <v>21</v>
      </c>
      <c r="X10" s="38">
        <f t="shared" si="6"/>
        <v>63.636363636363633</v>
      </c>
      <c r="Y10" s="37">
        <v>12</v>
      </c>
      <c r="Z10" s="38">
        <f t="shared" si="7"/>
        <v>36.363636363636367</v>
      </c>
      <c r="AA10" s="37">
        <v>74</v>
      </c>
      <c r="AB10" s="37">
        <v>42</v>
      </c>
      <c r="AC10" s="38">
        <f t="shared" si="8"/>
        <v>56.756756756756758</v>
      </c>
      <c r="AD10" s="37">
        <v>32</v>
      </c>
      <c r="AE10" s="38">
        <f t="shared" si="9"/>
        <v>43.243243243243242</v>
      </c>
      <c r="AF10" s="39">
        <v>7</v>
      </c>
      <c r="AG10" s="37">
        <v>4</v>
      </c>
      <c r="AH10" s="38">
        <f>AG10/AF10*100</f>
        <v>57.142857142857139</v>
      </c>
      <c r="AI10" s="37">
        <v>3</v>
      </c>
      <c r="AJ10" s="38">
        <f>AI10/AF10*100</f>
        <v>42.857142857142854</v>
      </c>
      <c r="AK10" s="54">
        <v>17</v>
      </c>
      <c r="AL10" s="55">
        <v>11</v>
      </c>
      <c r="AM10" s="56">
        <f t="shared" si="10"/>
        <v>64.705882352941174</v>
      </c>
      <c r="AN10" s="55">
        <v>6</v>
      </c>
      <c r="AO10" s="56">
        <f t="shared" si="11"/>
        <v>35.294117647058826</v>
      </c>
      <c r="AP10" s="39">
        <v>16</v>
      </c>
      <c r="AQ10" s="37">
        <v>12</v>
      </c>
      <c r="AR10" s="38">
        <f t="shared" si="12"/>
        <v>75</v>
      </c>
      <c r="AS10" s="37">
        <v>4</v>
      </c>
      <c r="AT10" s="38">
        <f t="shared" si="13"/>
        <v>25</v>
      </c>
    </row>
    <row r="11" spans="1:46">
      <c r="A11" s="35" t="s">
        <v>28</v>
      </c>
      <c r="B11" s="36">
        <v>415</v>
      </c>
      <c r="C11" s="37">
        <v>211</v>
      </c>
      <c r="D11" s="38">
        <f t="shared" si="0"/>
        <v>50.843373493975911</v>
      </c>
      <c r="E11" s="37">
        <v>204</v>
      </c>
      <c r="F11" s="38">
        <f t="shared" si="1"/>
        <v>49.156626506024097</v>
      </c>
      <c r="G11" s="39">
        <v>12</v>
      </c>
      <c r="H11" s="37">
        <v>5</v>
      </c>
      <c r="I11" s="38">
        <f>H11/G11*100</f>
        <v>41.666666666666671</v>
      </c>
      <c r="J11" s="37">
        <v>7</v>
      </c>
      <c r="K11" s="38">
        <f>J11/G11*100</f>
        <v>58.333333333333336</v>
      </c>
      <c r="L11" s="39">
        <v>36</v>
      </c>
      <c r="M11" s="37">
        <v>24</v>
      </c>
      <c r="N11" s="38">
        <f t="shared" si="2"/>
        <v>66.666666666666657</v>
      </c>
      <c r="O11" s="37">
        <v>12</v>
      </c>
      <c r="P11" s="38">
        <f t="shared" si="3"/>
        <v>33.333333333333329</v>
      </c>
      <c r="Q11" s="39">
        <v>98</v>
      </c>
      <c r="R11" s="37">
        <v>30</v>
      </c>
      <c r="S11" s="38">
        <f t="shared" si="4"/>
        <v>30.612244897959183</v>
      </c>
      <c r="T11" s="37">
        <v>68</v>
      </c>
      <c r="U11" s="38">
        <f t="shared" si="5"/>
        <v>69.387755102040813</v>
      </c>
      <c r="V11" s="39">
        <v>50</v>
      </c>
      <c r="W11" s="37">
        <v>24</v>
      </c>
      <c r="X11" s="38">
        <f t="shared" si="6"/>
        <v>48</v>
      </c>
      <c r="Y11" s="37">
        <v>26</v>
      </c>
      <c r="Z11" s="38">
        <f t="shared" si="7"/>
        <v>52</v>
      </c>
      <c r="AA11" s="37">
        <v>133</v>
      </c>
      <c r="AB11" s="37">
        <v>83</v>
      </c>
      <c r="AC11" s="38">
        <f t="shared" si="8"/>
        <v>62.406015037593988</v>
      </c>
      <c r="AD11" s="37">
        <v>50</v>
      </c>
      <c r="AE11" s="38">
        <f t="shared" si="9"/>
        <v>37.593984962406012</v>
      </c>
      <c r="AF11" s="39">
        <v>16</v>
      </c>
      <c r="AG11" s="37">
        <v>10</v>
      </c>
      <c r="AH11" s="38">
        <f>AG11/AF11*100</f>
        <v>62.5</v>
      </c>
      <c r="AI11" s="37">
        <v>6</v>
      </c>
      <c r="AJ11" s="38">
        <f>AI11/AF11*100</f>
        <v>37.5</v>
      </c>
      <c r="AK11" s="54">
        <v>44</v>
      </c>
      <c r="AL11" s="55">
        <v>20</v>
      </c>
      <c r="AM11" s="56">
        <f t="shared" si="10"/>
        <v>45.454545454545453</v>
      </c>
      <c r="AN11" s="55">
        <v>24</v>
      </c>
      <c r="AO11" s="56">
        <f t="shared" si="11"/>
        <v>54.54545454545454</v>
      </c>
      <c r="AP11" s="39">
        <v>26</v>
      </c>
      <c r="AQ11" s="37">
        <v>15</v>
      </c>
      <c r="AR11" s="38">
        <f t="shared" si="12"/>
        <v>57.692307692307686</v>
      </c>
      <c r="AS11" s="37">
        <v>11</v>
      </c>
      <c r="AT11" s="38">
        <f t="shared" si="13"/>
        <v>42.307692307692307</v>
      </c>
    </row>
    <row r="12" spans="1:46">
      <c r="A12" s="35" t="s">
        <v>29</v>
      </c>
      <c r="B12" s="36">
        <v>365</v>
      </c>
      <c r="C12" s="37">
        <v>152</v>
      </c>
      <c r="D12" s="38">
        <f t="shared" si="0"/>
        <v>41.643835616438359</v>
      </c>
      <c r="E12" s="37">
        <v>213</v>
      </c>
      <c r="F12" s="38">
        <f t="shared" si="1"/>
        <v>58.356164383561648</v>
      </c>
      <c r="G12" s="39">
        <v>17</v>
      </c>
      <c r="H12" s="37">
        <v>3</v>
      </c>
      <c r="I12" s="38">
        <f>H12/G12*100</f>
        <v>17.647058823529413</v>
      </c>
      <c r="J12" s="37">
        <v>14</v>
      </c>
      <c r="K12" s="38">
        <f>J12/G12*100</f>
        <v>82.35294117647058</v>
      </c>
      <c r="L12" s="39">
        <v>20</v>
      </c>
      <c r="M12" s="37">
        <v>7</v>
      </c>
      <c r="N12" s="38">
        <f t="shared" si="2"/>
        <v>35</v>
      </c>
      <c r="O12" s="37">
        <v>13</v>
      </c>
      <c r="P12" s="38">
        <f t="shared" si="3"/>
        <v>65</v>
      </c>
      <c r="Q12" s="39">
        <v>83</v>
      </c>
      <c r="R12" s="37">
        <v>27</v>
      </c>
      <c r="S12" s="38">
        <f t="shared" si="4"/>
        <v>32.53012048192771</v>
      </c>
      <c r="T12" s="37">
        <v>56</v>
      </c>
      <c r="U12" s="38">
        <f t="shared" si="5"/>
        <v>67.46987951807229</v>
      </c>
      <c r="V12" s="39">
        <v>49</v>
      </c>
      <c r="W12" s="37">
        <v>16</v>
      </c>
      <c r="X12" s="38">
        <f t="shared" si="6"/>
        <v>32.653061224489797</v>
      </c>
      <c r="Y12" s="37">
        <v>33</v>
      </c>
      <c r="Z12" s="38">
        <f t="shared" si="7"/>
        <v>67.346938775510196</v>
      </c>
      <c r="AA12" s="37">
        <v>126</v>
      </c>
      <c r="AB12" s="37">
        <v>70</v>
      </c>
      <c r="AC12" s="38">
        <f t="shared" si="8"/>
        <v>55.555555555555557</v>
      </c>
      <c r="AD12" s="37">
        <v>56</v>
      </c>
      <c r="AE12" s="38">
        <f t="shared" si="9"/>
        <v>44.444444444444443</v>
      </c>
      <c r="AF12" s="39">
        <v>12</v>
      </c>
      <c r="AG12" s="37">
        <v>6</v>
      </c>
      <c r="AH12" s="38">
        <f>AG12/AF12*100</f>
        <v>50</v>
      </c>
      <c r="AI12" s="37">
        <v>6</v>
      </c>
      <c r="AJ12" s="38">
        <f>AI12/AF12*100</f>
        <v>50</v>
      </c>
      <c r="AK12" s="54">
        <v>37</v>
      </c>
      <c r="AL12" s="55">
        <v>20</v>
      </c>
      <c r="AM12" s="56">
        <f t="shared" si="10"/>
        <v>54.054054054054056</v>
      </c>
      <c r="AN12" s="55">
        <v>17</v>
      </c>
      <c r="AO12" s="56">
        <f t="shared" si="11"/>
        <v>45.945945945945951</v>
      </c>
      <c r="AP12" s="39">
        <v>21</v>
      </c>
      <c r="AQ12" s="37">
        <v>3</v>
      </c>
      <c r="AR12" s="38">
        <f t="shared" si="12"/>
        <v>14.285714285714285</v>
      </c>
      <c r="AS12" s="37">
        <v>18</v>
      </c>
      <c r="AT12" s="38">
        <f t="shared" si="13"/>
        <v>85.714285714285708</v>
      </c>
    </row>
    <row r="13" spans="1:46">
      <c r="A13" s="40" t="s">
        <v>30</v>
      </c>
      <c r="B13" s="41">
        <v>276</v>
      </c>
      <c r="C13" s="42">
        <v>110</v>
      </c>
      <c r="D13" s="43">
        <f t="shared" si="0"/>
        <v>39.855072463768117</v>
      </c>
      <c r="E13" s="42">
        <v>166</v>
      </c>
      <c r="F13" s="43">
        <f t="shared" si="1"/>
        <v>60.144927536231883</v>
      </c>
      <c r="G13" s="44">
        <v>12</v>
      </c>
      <c r="H13" s="42">
        <v>4</v>
      </c>
      <c r="I13" s="43">
        <f>H13/G13*100</f>
        <v>33.333333333333329</v>
      </c>
      <c r="J13" s="42">
        <v>8</v>
      </c>
      <c r="K13" s="43">
        <f>J13/G13*100</f>
        <v>66.666666666666657</v>
      </c>
      <c r="L13" s="44">
        <v>21</v>
      </c>
      <c r="M13" s="42">
        <v>7</v>
      </c>
      <c r="N13" s="43">
        <f t="shared" si="2"/>
        <v>33.333333333333329</v>
      </c>
      <c r="O13" s="42">
        <v>14</v>
      </c>
      <c r="P13" s="43">
        <f t="shared" si="3"/>
        <v>66.666666666666657</v>
      </c>
      <c r="Q13" s="44">
        <v>43</v>
      </c>
      <c r="R13" s="42">
        <v>19</v>
      </c>
      <c r="S13" s="43">
        <f t="shared" si="4"/>
        <v>44.186046511627907</v>
      </c>
      <c r="T13" s="42">
        <v>24</v>
      </c>
      <c r="U13" s="43">
        <f t="shared" si="5"/>
        <v>55.813953488372093</v>
      </c>
      <c r="V13" s="44">
        <v>31</v>
      </c>
      <c r="W13" s="42">
        <v>13</v>
      </c>
      <c r="X13" s="43">
        <f t="shared" si="6"/>
        <v>41.935483870967744</v>
      </c>
      <c r="Y13" s="42">
        <v>18</v>
      </c>
      <c r="Z13" s="43">
        <f t="shared" si="7"/>
        <v>58.064516129032263</v>
      </c>
      <c r="AA13" s="42">
        <v>95</v>
      </c>
      <c r="AB13" s="42">
        <v>36</v>
      </c>
      <c r="AC13" s="43">
        <f t="shared" si="8"/>
        <v>37.894736842105267</v>
      </c>
      <c r="AD13" s="42">
        <v>59</v>
      </c>
      <c r="AE13" s="43">
        <f t="shared" si="9"/>
        <v>62.10526315789474</v>
      </c>
      <c r="AF13" s="44">
        <v>20</v>
      </c>
      <c r="AG13" s="42">
        <v>10</v>
      </c>
      <c r="AH13" s="43">
        <f>AG13/AF13*100</f>
        <v>50</v>
      </c>
      <c r="AI13" s="42">
        <v>10</v>
      </c>
      <c r="AJ13" s="43">
        <f>AI13/AF13*100</f>
        <v>50</v>
      </c>
      <c r="AK13" s="57">
        <v>30</v>
      </c>
      <c r="AL13" s="58">
        <v>8</v>
      </c>
      <c r="AM13" s="59">
        <f t="shared" si="10"/>
        <v>26.666666666666668</v>
      </c>
      <c r="AN13" s="58">
        <v>22</v>
      </c>
      <c r="AO13" s="59">
        <f t="shared" si="11"/>
        <v>73.333333333333329</v>
      </c>
      <c r="AP13" s="44">
        <v>24</v>
      </c>
      <c r="AQ13" s="42">
        <v>13</v>
      </c>
      <c r="AR13" s="43">
        <f t="shared" si="12"/>
        <v>54.166666666666664</v>
      </c>
      <c r="AS13" s="42">
        <v>11</v>
      </c>
      <c r="AT13" s="38">
        <f t="shared" si="13"/>
        <v>45.833333333333329</v>
      </c>
    </row>
    <row r="14" spans="1:46">
      <c r="A14" s="21" t="s">
        <v>31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</row>
    <row r="15" spans="1:46">
      <c r="A15" s="19" t="s">
        <v>8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</row>
  </sheetData>
  <mergeCells count="40">
    <mergeCell ref="A1:AT1"/>
    <mergeCell ref="A2:AR2"/>
    <mergeCell ref="AS2:AT2"/>
    <mergeCell ref="A3:A5"/>
    <mergeCell ref="B3:F3"/>
    <mergeCell ref="G3:K3"/>
    <mergeCell ref="L3:P3"/>
    <mergeCell ref="Q3:U3"/>
    <mergeCell ref="V3:Z3"/>
    <mergeCell ref="AA3:AE3"/>
    <mergeCell ref="AF3:AJ3"/>
    <mergeCell ref="AK3:AO3"/>
    <mergeCell ref="AP3:AT3"/>
    <mergeCell ref="B4:B5"/>
    <mergeCell ref="C4:C5"/>
    <mergeCell ref="E4:E5"/>
    <mergeCell ref="G4:G5"/>
    <mergeCell ref="H4:H5"/>
    <mergeCell ref="J4:J5"/>
    <mergeCell ref="L4:L5"/>
    <mergeCell ref="AF4:AF5"/>
    <mergeCell ref="M4:M5"/>
    <mergeCell ref="O4:O5"/>
    <mergeCell ref="Q4:Q5"/>
    <mergeCell ref="R4:R5"/>
    <mergeCell ref="T4:T5"/>
    <mergeCell ref="V4:V5"/>
    <mergeCell ref="W4:W5"/>
    <mergeCell ref="Y4:Y5"/>
    <mergeCell ref="AA4:AA5"/>
    <mergeCell ref="AB4:AB5"/>
    <mergeCell ref="AD4:AD5"/>
    <mergeCell ref="AQ4:AQ5"/>
    <mergeCell ref="AS4:AS5"/>
    <mergeCell ref="AG4:AG5"/>
    <mergeCell ref="AI4:AI5"/>
    <mergeCell ref="AK4:AK5"/>
    <mergeCell ref="AL4:AL5"/>
    <mergeCell ref="AN4:AN5"/>
    <mergeCell ref="AP4:AP5"/>
  </mergeCells>
  <phoneticPr fontId="17" type="noConversion"/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5"/>
  <sheetViews>
    <sheetView workbookViewId="0"/>
  </sheetViews>
  <sheetFormatPr defaultColWidth="8" defaultRowHeight="16.5"/>
  <cols>
    <col min="1" max="1" width="11.125" customWidth="1"/>
    <col min="2" max="16" width="7.875" customWidth="1"/>
    <col min="17" max="46" width="8.5" customWidth="1"/>
    <col min="47" max="1024" width="9" customWidth="1"/>
    <col min="1025" max="1025" width="8" customWidth="1"/>
  </cols>
  <sheetData>
    <row r="1" spans="1:46" ht="21">
      <c r="A1" s="119" t="s">
        <v>10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AL1" s="119"/>
      <c r="AM1" s="119"/>
      <c r="AN1" s="119"/>
      <c r="AO1" s="119"/>
      <c r="AP1" s="119"/>
      <c r="AQ1" s="119"/>
      <c r="AR1" s="119"/>
      <c r="AS1" s="119"/>
      <c r="AT1" s="119"/>
    </row>
    <row r="2" spans="1:46" ht="19.5">
      <c r="A2" s="120" t="s">
        <v>34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  <c r="AM2" s="120"/>
      <c r="AN2" s="120"/>
      <c r="AO2" s="120"/>
      <c r="AP2" s="120"/>
      <c r="AQ2" s="120"/>
      <c r="AR2" s="120"/>
      <c r="AS2" s="121" t="s">
        <v>12</v>
      </c>
      <c r="AT2" s="121"/>
    </row>
    <row r="3" spans="1:46" ht="19.5">
      <c r="A3" s="122" t="s">
        <v>13</v>
      </c>
      <c r="B3" s="123" t="s">
        <v>14</v>
      </c>
      <c r="C3" s="123"/>
      <c r="D3" s="123"/>
      <c r="E3" s="123"/>
      <c r="F3" s="123"/>
      <c r="G3" s="123" t="s">
        <v>15</v>
      </c>
      <c r="H3" s="123"/>
      <c r="I3" s="123"/>
      <c r="J3" s="123"/>
      <c r="K3" s="123"/>
      <c r="L3" s="123" t="s">
        <v>16</v>
      </c>
      <c r="M3" s="123"/>
      <c r="N3" s="123"/>
      <c r="O3" s="123"/>
      <c r="P3" s="123"/>
      <c r="Q3" s="123" t="s">
        <v>17</v>
      </c>
      <c r="R3" s="123"/>
      <c r="S3" s="123"/>
      <c r="T3" s="123"/>
      <c r="U3" s="123"/>
      <c r="V3" s="123" t="s">
        <v>18</v>
      </c>
      <c r="W3" s="123"/>
      <c r="X3" s="123"/>
      <c r="Y3" s="123"/>
      <c r="Z3" s="123"/>
      <c r="AA3" s="123" t="s">
        <v>19</v>
      </c>
      <c r="AB3" s="123"/>
      <c r="AC3" s="123"/>
      <c r="AD3" s="123"/>
      <c r="AE3" s="123"/>
      <c r="AF3" s="123" t="s">
        <v>20</v>
      </c>
      <c r="AG3" s="123"/>
      <c r="AH3" s="123"/>
      <c r="AI3" s="123"/>
      <c r="AJ3" s="123"/>
      <c r="AK3" s="124" t="s">
        <v>21</v>
      </c>
      <c r="AL3" s="124"/>
      <c r="AM3" s="124"/>
      <c r="AN3" s="124"/>
      <c r="AO3" s="124"/>
      <c r="AP3" s="126" t="s">
        <v>22</v>
      </c>
      <c r="AQ3" s="126"/>
      <c r="AR3" s="126"/>
      <c r="AS3" s="126"/>
      <c r="AT3" s="126"/>
    </row>
    <row r="4" spans="1:46">
      <c r="A4" s="122"/>
      <c r="B4" s="117" t="s">
        <v>23</v>
      </c>
      <c r="C4" s="116" t="s">
        <v>4</v>
      </c>
      <c r="D4" s="23"/>
      <c r="E4" s="116" t="s">
        <v>5</v>
      </c>
      <c r="F4" s="24"/>
      <c r="G4" s="117" t="s">
        <v>23</v>
      </c>
      <c r="H4" s="116" t="s">
        <v>4</v>
      </c>
      <c r="I4" s="23"/>
      <c r="J4" s="116" t="s">
        <v>5</v>
      </c>
      <c r="K4" s="24"/>
      <c r="L4" s="117" t="s">
        <v>23</v>
      </c>
      <c r="M4" s="116" t="s">
        <v>4</v>
      </c>
      <c r="N4" s="23"/>
      <c r="O4" s="116" t="s">
        <v>5</v>
      </c>
      <c r="P4" s="24"/>
      <c r="Q4" s="117" t="s">
        <v>23</v>
      </c>
      <c r="R4" s="116" t="s">
        <v>4</v>
      </c>
      <c r="S4" s="23"/>
      <c r="T4" s="116" t="s">
        <v>5</v>
      </c>
      <c r="U4" s="24"/>
      <c r="V4" s="117" t="s">
        <v>23</v>
      </c>
      <c r="W4" s="116" t="s">
        <v>4</v>
      </c>
      <c r="X4" s="23"/>
      <c r="Y4" s="116" t="s">
        <v>5</v>
      </c>
      <c r="Z4" s="24"/>
      <c r="AA4" s="118" t="s">
        <v>23</v>
      </c>
      <c r="AB4" s="116" t="s">
        <v>4</v>
      </c>
      <c r="AC4" s="26"/>
      <c r="AD4" s="116" t="s">
        <v>5</v>
      </c>
      <c r="AE4" s="26"/>
      <c r="AF4" s="117" t="s">
        <v>23</v>
      </c>
      <c r="AG4" s="116" t="s">
        <v>4</v>
      </c>
      <c r="AH4" s="23"/>
      <c r="AI4" s="116" t="s">
        <v>5</v>
      </c>
      <c r="AJ4" s="24"/>
      <c r="AK4" s="117" t="s">
        <v>23</v>
      </c>
      <c r="AL4" s="116" t="s">
        <v>4</v>
      </c>
      <c r="AM4" s="23"/>
      <c r="AN4" s="116" t="s">
        <v>5</v>
      </c>
      <c r="AO4" s="24"/>
      <c r="AP4" s="117" t="s">
        <v>23</v>
      </c>
      <c r="AQ4" s="116" t="s">
        <v>4</v>
      </c>
      <c r="AR4" s="23"/>
      <c r="AS4" s="116" t="s">
        <v>5</v>
      </c>
      <c r="AT4" s="24"/>
    </row>
    <row r="5" spans="1:46">
      <c r="A5" s="122"/>
      <c r="B5" s="117"/>
      <c r="C5" s="116"/>
      <c r="D5" s="27" t="s">
        <v>6</v>
      </c>
      <c r="E5" s="116"/>
      <c r="F5" s="28" t="s">
        <v>6</v>
      </c>
      <c r="G5" s="117"/>
      <c r="H5" s="116"/>
      <c r="I5" s="27" t="s">
        <v>6</v>
      </c>
      <c r="J5" s="116"/>
      <c r="K5" s="28" t="s">
        <v>6</v>
      </c>
      <c r="L5" s="117"/>
      <c r="M5" s="116"/>
      <c r="N5" s="27" t="s">
        <v>6</v>
      </c>
      <c r="O5" s="116"/>
      <c r="P5" s="28" t="s">
        <v>6</v>
      </c>
      <c r="Q5" s="117"/>
      <c r="R5" s="116"/>
      <c r="S5" s="27" t="s">
        <v>6</v>
      </c>
      <c r="T5" s="116"/>
      <c r="U5" s="28" t="s">
        <v>6</v>
      </c>
      <c r="V5" s="117"/>
      <c r="W5" s="116"/>
      <c r="X5" s="27" t="s">
        <v>6</v>
      </c>
      <c r="Y5" s="116"/>
      <c r="Z5" s="28" t="s">
        <v>6</v>
      </c>
      <c r="AA5" s="118"/>
      <c r="AB5" s="116"/>
      <c r="AC5" s="28" t="s">
        <v>6</v>
      </c>
      <c r="AD5" s="116"/>
      <c r="AE5" s="29" t="s">
        <v>6</v>
      </c>
      <c r="AF5" s="117"/>
      <c r="AG5" s="116"/>
      <c r="AH5" s="27" t="s">
        <v>6</v>
      </c>
      <c r="AI5" s="116"/>
      <c r="AJ5" s="28" t="s">
        <v>6</v>
      </c>
      <c r="AK5" s="117"/>
      <c r="AL5" s="116"/>
      <c r="AM5" s="27" t="s">
        <v>6</v>
      </c>
      <c r="AN5" s="116"/>
      <c r="AO5" s="28" t="s">
        <v>6</v>
      </c>
      <c r="AP5" s="117"/>
      <c r="AQ5" s="116"/>
      <c r="AR5" s="27" t="s">
        <v>6</v>
      </c>
      <c r="AS5" s="116"/>
      <c r="AT5" s="22" t="s">
        <v>6</v>
      </c>
    </row>
    <row r="6" spans="1:46">
      <c r="A6" s="49" t="s">
        <v>23</v>
      </c>
      <c r="B6" s="31">
        <v>1554</v>
      </c>
      <c r="C6" s="32">
        <v>772</v>
      </c>
      <c r="D6" s="33">
        <v>49.678249678249699</v>
      </c>
      <c r="E6" s="32">
        <v>782</v>
      </c>
      <c r="F6" s="33">
        <v>50.321750321750301</v>
      </c>
      <c r="G6" s="34">
        <v>58</v>
      </c>
      <c r="H6" s="32">
        <v>18</v>
      </c>
      <c r="I6" s="33">
        <v>31.034482758620701</v>
      </c>
      <c r="J6" s="32">
        <v>40</v>
      </c>
      <c r="K6" s="33">
        <v>68.965517241379303</v>
      </c>
      <c r="L6" s="34">
        <v>115</v>
      </c>
      <c r="M6" s="50">
        <v>62</v>
      </c>
      <c r="N6" s="33">
        <v>53.913043478260903</v>
      </c>
      <c r="O6" s="50">
        <v>53</v>
      </c>
      <c r="P6" s="33">
        <v>46.086956521739097</v>
      </c>
      <c r="Q6" s="34">
        <v>432</v>
      </c>
      <c r="R6" s="32">
        <v>204</v>
      </c>
      <c r="S6" s="33">
        <v>47.2222222222222</v>
      </c>
      <c r="T6" s="32">
        <v>228</v>
      </c>
      <c r="U6" s="33">
        <v>52.7777777777778</v>
      </c>
      <c r="V6" s="34">
        <v>185</v>
      </c>
      <c r="W6" s="32">
        <v>86</v>
      </c>
      <c r="X6" s="33">
        <v>46.486486486486498</v>
      </c>
      <c r="Y6" s="32">
        <v>99</v>
      </c>
      <c r="Z6" s="33">
        <v>53.513513513513502</v>
      </c>
      <c r="AA6" s="32">
        <v>472</v>
      </c>
      <c r="AB6" s="32">
        <v>258</v>
      </c>
      <c r="AC6" s="33">
        <v>54.661016949152497</v>
      </c>
      <c r="AD6" s="32">
        <v>214</v>
      </c>
      <c r="AE6" s="33">
        <v>45.338983050847503</v>
      </c>
      <c r="AF6" s="34">
        <v>57</v>
      </c>
      <c r="AG6" s="32">
        <v>32</v>
      </c>
      <c r="AH6" s="33">
        <v>56.140350877193001</v>
      </c>
      <c r="AI6" s="32">
        <v>25</v>
      </c>
      <c r="AJ6" s="33">
        <v>44.53125</v>
      </c>
      <c r="AK6" s="51">
        <v>140</v>
      </c>
      <c r="AL6" s="52">
        <v>66</v>
      </c>
      <c r="AM6" s="53">
        <v>47.142857142857103</v>
      </c>
      <c r="AN6" s="52">
        <v>74</v>
      </c>
      <c r="AO6" s="53">
        <v>52.857142857142897</v>
      </c>
      <c r="AP6" s="34">
        <v>95</v>
      </c>
      <c r="AQ6" s="32">
        <v>46</v>
      </c>
      <c r="AR6" s="33">
        <v>48.421052631579002</v>
      </c>
      <c r="AS6" s="32">
        <v>49</v>
      </c>
      <c r="AT6" s="38">
        <v>51.578947368421098</v>
      </c>
    </row>
    <row r="7" spans="1:46">
      <c r="A7" s="35" t="s">
        <v>24</v>
      </c>
      <c r="B7" s="36">
        <v>0</v>
      </c>
      <c r="C7" s="37">
        <v>0</v>
      </c>
      <c r="D7" s="38">
        <v>0</v>
      </c>
      <c r="E7" s="37">
        <v>0</v>
      </c>
      <c r="F7" s="38">
        <v>0</v>
      </c>
      <c r="G7" s="39">
        <v>0</v>
      </c>
      <c r="H7" s="37">
        <v>0</v>
      </c>
      <c r="I7" s="38">
        <v>0</v>
      </c>
      <c r="J7" s="37">
        <v>0</v>
      </c>
      <c r="K7" s="38">
        <v>0</v>
      </c>
      <c r="L7" s="39">
        <v>0</v>
      </c>
      <c r="M7" s="37">
        <v>0</v>
      </c>
      <c r="N7" s="38">
        <v>0</v>
      </c>
      <c r="O7" s="37">
        <v>0</v>
      </c>
      <c r="P7" s="38">
        <v>0</v>
      </c>
      <c r="Q7" s="39">
        <v>0</v>
      </c>
      <c r="R7" s="37">
        <v>0</v>
      </c>
      <c r="S7" s="38">
        <v>0</v>
      </c>
      <c r="T7" s="37">
        <v>0</v>
      </c>
      <c r="U7" s="38">
        <v>0</v>
      </c>
      <c r="V7" s="39">
        <v>0</v>
      </c>
      <c r="W7" s="37">
        <v>0</v>
      </c>
      <c r="X7" s="38">
        <v>0</v>
      </c>
      <c r="Y7" s="37">
        <v>0</v>
      </c>
      <c r="Z7" s="38">
        <v>0</v>
      </c>
      <c r="AA7" s="37">
        <v>0</v>
      </c>
      <c r="AB7" s="37">
        <v>0</v>
      </c>
      <c r="AC7" s="38">
        <v>0</v>
      </c>
      <c r="AD7" s="37">
        <v>0</v>
      </c>
      <c r="AE7" s="38">
        <v>0</v>
      </c>
      <c r="AF7" s="39">
        <v>0</v>
      </c>
      <c r="AG7" s="37">
        <v>0</v>
      </c>
      <c r="AH7" s="38">
        <v>0</v>
      </c>
      <c r="AI7" s="37">
        <v>0</v>
      </c>
      <c r="AJ7" s="38">
        <v>0</v>
      </c>
      <c r="AK7" s="54">
        <v>0</v>
      </c>
      <c r="AL7" s="55">
        <v>0</v>
      </c>
      <c r="AM7" s="56">
        <v>0</v>
      </c>
      <c r="AN7" s="55">
        <v>0</v>
      </c>
      <c r="AO7" s="56">
        <v>0</v>
      </c>
      <c r="AP7" s="39">
        <v>0</v>
      </c>
      <c r="AQ7" s="37">
        <v>0</v>
      </c>
      <c r="AR7" s="38">
        <v>0</v>
      </c>
      <c r="AS7" s="37">
        <v>0</v>
      </c>
      <c r="AT7" s="38">
        <v>0</v>
      </c>
    </row>
    <row r="8" spans="1:46">
      <c r="A8" s="35" t="s">
        <v>25</v>
      </c>
      <c r="B8" s="36">
        <v>32</v>
      </c>
      <c r="C8" s="37">
        <v>18</v>
      </c>
      <c r="D8" s="38">
        <v>56.25</v>
      </c>
      <c r="E8" s="37">
        <v>14</v>
      </c>
      <c r="F8" s="38">
        <v>43.75</v>
      </c>
      <c r="G8" s="39">
        <v>0</v>
      </c>
      <c r="H8" s="37">
        <v>0</v>
      </c>
      <c r="I8" s="38">
        <v>0</v>
      </c>
      <c r="J8" s="37">
        <v>0</v>
      </c>
      <c r="K8" s="38">
        <v>0</v>
      </c>
      <c r="L8" s="39">
        <v>5</v>
      </c>
      <c r="M8" s="37">
        <v>4</v>
      </c>
      <c r="N8" s="38">
        <v>80</v>
      </c>
      <c r="O8" s="37">
        <v>1</v>
      </c>
      <c r="P8" s="38">
        <v>20</v>
      </c>
      <c r="Q8" s="39">
        <v>10</v>
      </c>
      <c r="R8" s="37">
        <v>7</v>
      </c>
      <c r="S8" s="38">
        <v>70</v>
      </c>
      <c r="T8" s="37">
        <v>3</v>
      </c>
      <c r="U8" s="38">
        <v>30</v>
      </c>
      <c r="V8" s="39">
        <v>4</v>
      </c>
      <c r="W8" s="37">
        <v>1</v>
      </c>
      <c r="X8" s="38">
        <v>25</v>
      </c>
      <c r="Y8" s="37">
        <v>3</v>
      </c>
      <c r="Z8" s="38">
        <v>75</v>
      </c>
      <c r="AA8" s="37">
        <v>7</v>
      </c>
      <c r="AB8" s="37">
        <v>4</v>
      </c>
      <c r="AC8" s="38">
        <v>57.142857142857103</v>
      </c>
      <c r="AD8" s="37">
        <v>3</v>
      </c>
      <c r="AE8" s="38">
        <v>42.857142857142897</v>
      </c>
      <c r="AF8" s="39">
        <v>1</v>
      </c>
      <c r="AG8" s="37">
        <v>0</v>
      </c>
      <c r="AH8" s="38">
        <v>0</v>
      </c>
      <c r="AI8" s="37">
        <v>1</v>
      </c>
      <c r="AJ8" s="38">
        <v>0</v>
      </c>
      <c r="AK8" s="54">
        <v>3</v>
      </c>
      <c r="AL8" s="55">
        <v>2</v>
      </c>
      <c r="AM8" s="56">
        <v>66.6666666666667</v>
      </c>
      <c r="AN8" s="55">
        <v>1</v>
      </c>
      <c r="AO8" s="56">
        <v>33.3333333333333</v>
      </c>
      <c r="AP8" s="39">
        <v>2</v>
      </c>
      <c r="AQ8" s="37">
        <v>0</v>
      </c>
      <c r="AR8" s="38">
        <v>0</v>
      </c>
      <c r="AS8" s="37">
        <v>2</v>
      </c>
      <c r="AT8" s="38">
        <v>100</v>
      </c>
    </row>
    <row r="9" spans="1:46">
      <c r="A9" s="35" t="s">
        <v>26</v>
      </c>
      <c r="B9" s="36">
        <v>156</v>
      </c>
      <c r="C9" s="37">
        <v>85</v>
      </c>
      <c r="D9" s="38">
        <v>54.487179487179503</v>
      </c>
      <c r="E9" s="37">
        <v>71</v>
      </c>
      <c r="F9" s="38">
        <v>45.512820512820497</v>
      </c>
      <c r="G9" s="39">
        <v>6</v>
      </c>
      <c r="H9" s="37">
        <v>2</v>
      </c>
      <c r="I9" s="38">
        <v>33.3333333333333</v>
      </c>
      <c r="J9" s="37">
        <v>4</v>
      </c>
      <c r="K9" s="38">
        <v>66.6666666666667</v>
      </c>
      <c r="L9" s="39">
        <v>15</v>
      </c>
      <c r="M9" s="37">
        <v>9</v>
      </c>
      <c r="N9" s="38">
        <v>60</v>
      </c>
      <c r="O9" s="37">
        <v>6</v>
      </c>
      <c r="P9" s="38">
        <v>40</v>
      </c>
      <c r="Q9" s="39">
        <v>58</v>
      </c>
      <c r="R9" s="37">
        <v>30</v>
      </c>
      <c r="S9" s="38">
        <v>51.724137931034498</v>
      </c>
      <c r="T9" s="37">
        <v>28</v>
      </c>
      <c r="U9" s="38">
        <v>48.275862068965502</v>
      </c>
      <c r="V9" s="39">
        <v>19</v>
      </c>
      <c r="W9" s="37">
        <v>11</v>
      </c>
      <c r="X9" s="38">
        <v>57.894736842105303</v>
      </c>
      <c r="Y9" s="37">
        <v>8</v>
      </c>
      <c r="Z9" s="38">
        <v>42.105263157894697</v>
      </c>
      <c r="AA9" s="37">
        <v>37</v>
      </c>
      <c r="AB9" s="37">
        <v>23</v>
      </c>
      <c r="AC9" s="38">
        <v>62.162162162162197</v>
      </c>
      <c r="AD9" s="37">
        <v>14</v>
      </c>
      <c r="AE9" s="38">
        <v>37.837837837837803</v>
      </c>
      <c r="AF9" s="39">
        <v>1</v>
      </c>
      <c r="AG9" s="37">
        <v>1</v>
      </c>
      <c r="AH9" s="38">
        <v>100</v>
      </c>
      <c r="AI9" s="37">
        <v>0</v>
      </c>
      <c r="AJ9" s="38">
        <v>0</v>
      </c>
      <c r="AK9" s="54">
        <v>9</v>
      </c>
      <c r="AL9" s="55">
        <v>4</v>
      </c>
      <c r="AM9" s="56">
        <v>44.4444444444444</v>
      </c>
      <c r="AN9" s="55">
        <v>5</v>
      </c>
      <c r="AO9" s="56">
        <v>55.5555555555556</v>
      </c>
      <c r="AP9" s="39">
        <v>11</v>
      </c>
      <c r="AQ9" s="37">
        <v>5</v>
      </c>
      <c r="AR9" s="38">
        <v>45.454545454545503</v>
      </c>
      <c r="AS9" s="37">
        <v>6</v>
      </c>
      <c r="AT9" s="38">
        <v>54.545454545454497</v>
      </c>
    </row>
    <row r="10" spans="1:46">
      <c r="A10" s="35" t="s">
        <v>27</v>
      </c>
      <c r="B10" s="36">
        <v>277</v>
      </c>
      <c r="C10" s="37">
        <v>156</v>
      </c>
      <c r="D10" s="38">
        <v>56.317689530685897</v>
      </c>
      <c r="E10" s="37">
        <v>121</v>
      </c>
      <c r="F10" s="38">
        <v>43.682310469314103</v>
      </c>
      <c r="G10" s="39">
        <v>11</v>
      </c>
      <c r="H10" s="37">
        <v>4</v>
      </c>
      <c r="I10" s="38">
        <v>36.363636363636402</v>
      </c>
      <c r="J10" s="37">
        <v>7</v>
      </c>
      <c r="K10" s="38">
        <v>63.636363636363598</v>
      </c>
      <c r="L10" s="39">
        <v>20</v>
      </c>
      <c r="M10" s="37">
        <v>12</v>
      </c>
      <c r="N10" s="38">
        <v>60</v>
      </c>
      <c r="O10" s="37">
        <v>8</v>
      </c>
      <c r="P10" s="38">
        <v>40</v>
      </c>
      <c r="Q10" s="39">
        <v>97</v>
      </c>
      <c r="R10" s="37">
        <v>50</v>
      </c>
      <c r="S10" s="38">
        <v>51.5463917525773</v>
      </c>
      <c r="T10" s="37">
        <v>47</v>
      </c>
      <c r="U10" s="38">
        <v>48.4536082474227</v>
      </c>
      <c r="V10" s="39">
        <v>34</v>
      </c>
      <c r="W10" s="37">
        <v>22</v>
      </c>
      <c r="X10" s="38">
        <v>64.705882352941202</v>
      </c>
      <c r="Y10" s="37">
        <v>12</v>
      </c>
      <c r="Z10" s="38">
        <v>35.294117647058798</v>
      </c>
      <c r="AA10" s="37">
        <v>74</v>
      </c>
      <c r="AB10" s="37">
        <v>42</v>
      </c>
      <c r="AC10" s="38">
        <v>56.756756756756801</v>
      </c>
      <c r="AD10" s="37">
        <v>32</v>
      </c>
      <c r="AE10" s="38">
        <v>43.243243243243199</v>
      </c>
      <c r="AF10" s="39">
        <v>7</v>
      </c>
      <c r="AG10" s="37">
        <v>4</v>
      </c>
      <c r="AH10" s="38">
        <v>57.142857142857103</v>
      </c>
      <c r="AI10" s="37">
        <v>3</v>
      </c>
      <c r="AJ10" s="38">
        <v>5.25</v>
      </c>
      <c r="AK10" s="54">
        <v>17</v>
      </c>
      <c r="AL10" s="55">
        <v>11</v>
      </c>
      <c r="AM10" s="56">
        <v>64.705882352941202</v>
      </c>
      <c r="AN10" s="55">
        <v>6</v>
      </c>
      <c r="AO10" s="56">
        <v>35.294117647058798</v>
      </c>
      <c r="AP10" s="39">
        <v>17</v>
      </c>
      <c r="AQ10" s="37">
        <v>11</v>
      </c>
      <c r="AR10" s="38">
        <v>64.705882352941202</v>
      </c>
      <c r="AS10" s="37">
        <v>6</v>
      </c>
      <c r="AT10" s="38">
        <v>35.294117647058798</v>
      </c>
    </row>
    <row r="11" spans="1:46">
      <c r="A11" s="35" t="s">
        <v>28</v>
      </c>
      <c r="B11" s="36">
        <v>421</v>
      </c>
      <c r="C11" s="37">
        <v>229</v>
      </c>
      <c r="D11" s="38">
        <v>54.394299287410902</v>
      </c>
      <c r="E11" s="37">
        <v>192</v>
      </c>
      <c r="F11" s="38">
        <v>45.605700712589098</v>
      </c>
      <c r="G11" s="39">
        <v>12</v>
      </c>
      <c r="H11" s="37">
        <v>5</v>
      </c>
      <c r="I11" s="38">
        <v>41.6666666666667</v>
      </c>
      <c r="J11" s="37">
        <v>7</v>
      </c>
      <c r="K11" s="38">
        <v>58.3333333333333</v>
      </c>
      <c r="L11" s="39">
        <v>35</v>
      </c>
      <c r="M11" s="37">
        <v>23</v>
      </c>
      <c r="N11" s="38">
        <v>65.714285714285694</v>
      </c>
      <c r="O11" s="37">
        <v>12</v>
      </c>
      <c r="P11" s="38">
        <v>34.285714285714299</v>
      </c>
      <c r="Q11" s="39">
        <v>113</v>
      </c>
      <c r="R11" s="37">
        <v>50</v>
      </c>
      <c r="S11" s="38">
        <v>44.247787610619497</v>
      </c>
      <c r="T11" s="37">
        <v>63</v>
      </c>
      <c r="U11" s="38">
        <v>55.752212389380503</v>
      </c>
      <c r="V11" s="39">
        <v>46</v>
      </c>
      <c r="W11" s="37">
        <v>24</v>
      </c>
      <c r="X11" s="38">
        <v>52.173913043478301</v>
      </c>
      <c r="Y11" s="37">
        <v>22</v>
      </c>
      <c r="Z11" s="38">
        <v>47.826086956521699</v>
      </c>
      <c r="AA11" s="37">
        <v>133</v>
      </c>
      <c r="AB11" s="37">
        <v>83</v>
      </c>
      <c r="AC11" s="38">
        <v>62.406015037594003</v>
      </c>
      <c r="AD11" s="37">
        <v>50</v>
      </c>
      <c r="AE11" s="38">
        <v>37.593984962405997</v>
      </c>
      <c r="AF11" s="39">
        <v>12</v>
      </c>
      <c r="AG11" s="37">
        <v>9</v>
      </c>
      <c r="AH11" s="38">
        <v>75</v>
      </c>
      <c r="AI11" s="37">
        <v>3</v>
      </c>
      <c r="AJ11" s="38">
        <v>4</v>
      </c>
      <c r="AK11" s="54">
        <v>45</v>
      </c>
      <c r="AL11" s="55">
        <v>21</v>
      </c>
      <c r="AM11" s="56">
        <v>46.6666666666667</v>
      </c>
      <c r="AN11" s="55">
        <v>24</v>
      </c>
      <c r="AO11" s="56">
        <v>53.3333333333333</v>
      </c>
      <c r="AP11" s="39">
        <v>25</v>
      </c>
      <c r="AQ11" s="37">
        <v>14</v>
      </c>
      <c r="AR11" s="38">
        <v>56</v>
      </c>
      <c r="AS11" s="37">
        <v>11</v>
      </c>
      <c r="AT11" s="38">
        <v>44</v>
      </c>
    </row>
    <row r="12" spans="1:46">
      <c r="A12" s="35" t="s">
        <v>29</v>
      </c>
      <c r="B12" s="36">
        <v>382</v>
      </c>
      <c r="C12" s="37">
        <v>171</v>
      </c>
      <c r="D12" s="38">
        <v>44.764397905759203</v>
      </c>
      <c r="E12" s="37">
        <v>211</v>
      </c>
      <c r="F12" s="38">
        <v>55.235602094240903</v>
      </c>
      <c r="G12" s="39">
        <v>17</v>
      </c>
      <c r="H12" s="37">
        <v>3</v>
      </c>
      <c r="I12" s="38">
        <v>17.647058823529399</v>
      </c>
      <c r="J12" s="37">
        <v>14</v>
      </c>
      <c r="K12" s="38">
        <v>82.352941176470594</v>
      </c>
      <c r="L12" s="39">
        <v>21</v>
      </c>
      <c r="M12" s="37">
        <v>7</v>
      </c>
      <c r="N12" s="38">
        <v>33.3333333333333</v>
      </c>
      <c r="O12" s="37">
        <v>14</v>
      </c>
      <c r="P12" s="38">
        <v>66.6666666666667</v>
      </c>
      <c r="Q12" s="39">
        <v>95</v>
      </c>
      <c r="R12" s="37">
        <v>40</v>
      </c>
      <c r="S12" s="38">
        <v>42.105263157894697</v>
      </c>
      <c r="T12" s="37">
        <v>55</v>
      </c>
      <c r="U12" s="38">
        <v>57.894736842105303</v>
      </c>
      <c r="V12" s="39">
        <v>49</v>
      </c>
      <c r="W12" s="37">
        <v>14</v>
      </c>
      <c r="X12" s="38">
        <v>28.571428571428601</v>
      </c>
      <c r="Y12" s="37">
        <v>35</v>
      </c>
      <c r="Z12" s="38">
        <v>71.428571428571402</v>
      </c>
      <c r="AA12" s="37">
        <v>126</v>
      </c>
      <c r="AB12" s="37">
        <v>70</v>
      </c>
      <c r="AC12" s="38">
        <v>55.5555555555556</v>
      </c>
      <c r="AD12" s="37">
        <v>56</v>
      </c>
      <c r="AE12" s="38">
        <v>44.4444444444444</v>
      </c>
      <c r="AF12" s="39">
        <v>13</v>
      </c>
      <c r="AG12" s="37">
        <v>7</v>
      </c>
      <c r="AH12" s="38">
        <v>53.846153846153904</v>
      </c>
      <c r="AI12" s="37">
        <v>6</v>
      </c>
      <c r="AJ12" s="38">
        <v>11.1428571428571</v>
      </c>
      <c r="AK12" s="54">
        <v>37</v>
      </c>
      <c r="AL12" s="55">
        <v>20</v>
      </c>
      <c r="AM12" s="56">
        <v>54.054054054054099</v>
      </c>
      <c r="AN12" s="55">
        <v>17</v>
      </c>
      <c r="AO12" s="56">
        <v>45.945945945946001</v>
      </c>
      <c r="AP12" s="39">
        <v>24</v>
      </c>
      <c r="AQ12" s="37">
        <v>10</v>
      </c>
      <c r="AR12" s="38">
        <v>41.6666666666667</v>
      </c>
      <c r="AS12" s="37">
        <v>14</v>
      </c>
      <c r="AT12" s="38">
        <v>58.3333333333333</v>
      </c>
    </row>
    <row r="13" spans="1:46">
      <c r="A13" s="40" t="s">
        <v>30</v>
      </c>
      <c r="B13" s="41">
        <v>286</v>
      </c>
      <c r="C13" s="42">
        <v>113</v>
      </c>
      <c r="D13" s="43">
        <v>39.510489510489499</v>
      </c>
      <c r="E13" s="42">
        <v>173</v>
      </c>
      <c r="F13" s="43">
        <v>60.489510489510501</v>
      </c>
      <c r="G13" s="44">
        <v>12</v>
      </c>
      <c r="H13" s="42">
        <v>4</v>
      </c>
      <c r="I13" s="43">
        <v>33.3333333333333</v>
      </c>
      <c r="J13" s="42">
        <v>8</v>
      </c>
      <c r="K13" s="43">
        <v>66.6666666666667</v>
      </c>
      <c r="L13" s="44">
        <v>19</v>
      </c>
      <c r="M13" s="42">
        <v>7</v>
      </c>
      <c r="N13" s="43">
        <v>36.842105263157897</v>
      </c>
      <c r="O13" s="42">
        <v>12</v>
      </c>
      <c r="P13" s="43">
        <v>63.157894736842103</v>
      </c>
      <c r="Q13" s="44">
        <v>59</v>
      </c>
      <c r="R13" s="42">
        <v>27</v>
      </c>
      <c r="S13" s="43">
        <v>45.762711864406803</v>
      </c>
      <c r="T13" s="42">
        <v>32</v>
      </c>
      <c r="U13" s="43">
        <v>54.237288135593197</v>
      </c>
      <c r="V13" s="44">
        <v>33</v>
      </c>
      <c r="W13" s="42">
        <v>14</v>
      </c>
      <c r="X13" s="43">
        <v>42.424242424242401</v>
      </c>
      <c r="Y13" s="42">
        <v>19</v>
      </c>
      <c r="Z13" s="43">
        <v>57.575757575757599</v>
      </c>
      <c r="AA13" s="42">
        <v>95</v>
      </c>
      <c r="AB13" s="42">
        <v>36</v>
      </c>
      <c r="AC13" s="43">
        <v>37.894736842105303</v>
      </c>
      <c r="AD13" s="42">
        <v>59</v>
      </c>
      <c r="AE13" s="43">
        <v>62.105263157894697</v>
      </c>
      <c r="AF13" s="44">
        <v>23</v>
      </c>
      <c r="AG13" s="42">
        <v>11</v>
      </c>
      <c r="AH13" s="43">
        <v>47.826086956521699</v>
      </c>
      <c r="AI13" s="42">
        <v>12</v>
      </c>
      <c r="AJ13" s="43">
        <v>25.090909090909101</v>
      </c>
      <c r="AK13" s="57">
        <v>29</v>
      </c>
      <c r="AL13" s="58">
        <v>8</v>
      </c>
      <c r="AM13" s="59">
        <v>27.586206896551701</v>
      </c>
      <c r="AN13" s="58">
        <v>21</v>
      </c>
      <c r="AO13" s="59">
        <v>72.413793103448299</v>
      </c>
      <c r="AP13" s="44">
        <v>16</v>
      </c>
      <c r="AQ13" s="42">
        <v>6</v>
      </c>
      <c r="AR13" s="43">
        <v>37.5</v>
      </c>
      <c r="AS13" s="42">
        <v>10</v>
      </c>
      <c r="AT13" s="38">
        <v>62.5</v>
      </c>
    </row>
    <row r="14" spans="1:46">
      <c r="A14" s="21" t="s">
        <v>31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</row>
    <row r="15" spans="1:46">
      <c r="A15" s="19" t="s">
        <v>8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</row>
  </sheetData>
  <mergeCells count="40">
    <mergeCell ref="A1:AT1"/>
    <mergeCell ref="A2:AR2"/>
    <mergeCell ref="AS2:AT2"/>
    <mergeCell ref="A3:A5"/>
    <mergeCell ref="B3:F3"/>
    <mergeCell ref="G3:K3"/>
    <mergeCell ref="L3:P3"/>
    <mergeCell ref="Q3:U3"/>
    <mergeCell ref="V3:Z3"/>
    <mergeCell ref="AA3:AE3"/>
    <mergeCell ref="AF3:AJ3"/>
    <mergeCell ref="AK3:AO3"/>
    <mergeCell ref="AP3:AT3"/>
    <mergeCell ref="B4:B5"/>
    <mergeCell ref="C4:C5"/>
    <mergeCell ref="E4:E5"/>
    <mergeCell ref="G4:G5"/>
    <mergeCell ref="H4:H5"/>
    <mergeCell ref="J4:J5"/>
    <mergeCell ref="L4:L5"/>
    <mergeCell ref="AF4:AF5"/>
    <mergeCell ref="M4:M5"/>
    <mergeCell ref="O4:O5"/>
    <mergeCell ref="Q4:Q5"/>
    <mergeCell ref="R4:R5"/>
    <mergeCell ref="T4:T5"/>
    <mergeCell ref="V4:V5"/>
    <mergeCell ref="W4:W5"/>
    <mergeCell ref="Y4:Y5"/>
    <mergeCell ref="AA4:AA5"/>
    <mergeCell ref="AB4:AB5"/>
    <mergeCell ref="AD4:AD5"/>
    <mergeCell ref="AQ4:AQ5"/>
    <mergeCell ref="AS4:AS5"/>
    <mergeCell ref="AG4:AG5"/>
    <mergeCell ref="AI4:AI5"/>
    <mergeCell ref="AK4:AK5"/>
    <mergeCell ref="AL4:AL5"/>
    <mergeCell ref="AN4:AN5"/>
    <mergeCell ref="AP4:AP5"/>
  </mergeCells>
  <phoneticPr fontId="17" type="noConversion"/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15"/>
  <sheetViews>
    <sheetView workbookViewId="0"/>
  </sheetViews>
  <sheetFormatPr defaultColWidth="8" defaultRowHeight="16.5"/>
  <cols>
    <col min="1" max="1" width="11.125" customWidth="1"/>
    <col min="2" max="16" width="7.875" customWidth="1"/>
    <col min="17" max="38" width="8.5" customWidth="1"/>
    <col min="39" max="39" width="9.5" customWidth="1"/>
    <col min="40" max="40" width="8.5" customWidth="1"/>
    <col min="41" max="41" width="9.375" customWidth="1"/>
    <col min="42" max="46" width="8.5" customWidth="1"/>
    <col min="47" max="1024" width="9" customWidth="1"/>
    <col min="1025" max="1025" width="8" customWidth="1"/>
  </cols>
  <sheetData>
    <row r="1" spans="1:46" ht="21">
      <c r="A1" s="127" t="s">
        <v>10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7"/>
      <c r="AO1" s="127"/>
      <c r="AP1" s="127"/>
      <c r="AQ1" s="127"/>
      <c r="AR1" s="127"/>
      <c r="AS1" s="127"/>
      <c r="AT1" s="127"/>
    </row>
    <row r="2" spans="1:46" ht="19.5">
      <c r="A2" s="128" t="s">
        <v>35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  <c r="AJ2" s="128"/>
      <c r="AK2" s="128"/>
      <c r="AL2" s="128"/>
      <c r="AM2" s="128"/>
      <c r="AN2" s="128"/>
      <c r="AO2" s="128"/>
      <c r="AP2" s="128"/>
      <c r="AQ2" s="128"/>
      <c r="AR2" s="128"/>
      <c r="AS2" s="129" t="s">
        <v>12</v>
      </c>
      <c r="AT2" s="129"/>
    </row>
    <row r="3" spans="1:46" ht="19.5">
      <c r="A3" s="122" t="s">
        <v>13</v>
      </c>
      <c r="B3" s="123" t="s">
        <v>14</v>
      </c>
      <c r="C3" s="123"/>
      <c r="D3" s="123"/>
      <c r="E3" s="123"/>
      <c r="F3" s="123"/>
      <c r="G3" s="123" t="s">
        <v>15</v>
      </c>
      <c r="H3" s="123"/>
      <c r="I3" s="123"/>
      <c r="J3" s="123"/>
      <c r="K3" s="123"/>
      <c r="L3" s="123" t="s">
        <v>16</v>
      </c>
      <c r="M3" s="123"/>
      <c r="N3" s="123"/>
      <c r="O3" s="123"/>
      <c r="P3" s="123"/>
      <c r="Q3" s="123" t="s">
        <v>17</v>
      </c>
      <c r="R3" s="123"/>
      <c r="S3" s="123"/>
      <c r="T3" s="123"/>
      <c r="U3" s="123"/>
      <c r="V3" s="123" t="s">
        <v>18</v>
      </c>
      <c r="W3" s="123"/>
      <c r="X3" s="123"/>
      <c r="Y3" s="123"/>
      <c r="Z3" s="123"/>
      <c r="AA3" s="123" t="s">
        <v>19</v>
      </c>
      <c r="AB3" s="123"/>
      <c r="AC3" s="123"/>
      <c r="AD3" s="123"/>
      <c r="AE3" s="123"/>
      <c r="AF3" s="123" t="s">
        <v>20</v>
      </c>
      <c r="AG3" s="123"/>
      <c r="AH3" s="123"/>
      <c r="AI3" s="123"/>
      <c r="AJ3" s="123"/>
      <c r="AK3" s="124" t="s">
        <v>21</v>
      </c>
      <c r="AL3" s="124"/>
      <c r="AM3" s="124"/>
      <c r="AN3" s="124"/>
      <c r="AO3" s="124"/>
      <c r="AP3" s="126" t="s">
        <v>22</v>
      </c>
      <c r="AQ3" s="126"/>
      <c r="AR3" s="126"/>
      <c r="AS3" s="126"/>
      <c r="AT3" s="126"/>
    </row>
    <row r="4" spans="1:46">
      <c r="A4" s="122"/>
      <c r="B4" s="117" t="s">
        <v>23</v>
      </c>
      <c r="C4" s="116" t="s">
        <v>4</v>
      </c>
      <c r="D4" s="23"/>
      <c r="E4" s="116" t="s">
        <v>5</v>
      </c>
      <c r="F4" s="24"/>
      <c r="G4" s="117" t="s">
        <v>23</v>
      </c>
      <c r="H4" s="116" t="s">
        <v>4</v>
      </c>
      <c r="I4" s="23"/>
      <c r="J4" s="116" t="s">
        <v>5</v>
      </c>
      <c r="K4" s="24"/>
      <c r="L4" s="117" t="s">
        <v>23</v>
      </c>
      <c r="M4" s="116" t="s">
        <v>4</v>
      </c>
      <c r="N4" s="23"/>
      <c r="O4" s="116" t="s">
        <v>5</v>
      </c>
      <c r="P4" s="24"/>
      <c r="Q4" s="117" t="s">
        <v>23</v>
      </c>
      <c r="R4" s="116" t="s">
        <v>4</v>
      </c>
      <c r="S4" s="23"/>
      <c r="T4" s="116" t="s">
        <v>5</v>
      </c>
      <c r="U4" s="24"/>
      <c r="V4" s="117" t="s">
        <v>23</v>
      </c>
      <c r="W4" s="116" t="s">
        <v>4</v>
      </c>
      <c r="X4" s="23"/>
      <c r="Y4" s="116" t="s">
        <v>5</v>
      </c>
      <c r="Z4" s="24"/>
      <c r="AA4" s="118" t="s">
        <v>23</v>
      </c>
      <c r="AB4" s="116" t="s">
        <v>4</v>
      </c>
      <c r="AC4" s="26"/>
      <c r="AD4" s="116" t="s">
        <v>5</v>
      </c>
      <c r="AE4" s="26"/>
      <c r="AF4" s="117" t="s">
        <v>23</v>
      </c>
      <c r="AG4" s="116" t="s">
        <v>4</v>
      </c>
      <c r="AH4" s="23"/>
      <c r="AI4" s="116" t="s">
        <v>5</v>
      </c>
      <c r="AJ4" s="24"/>
      <c r="AK4" s="117" t="s">
        <v>23</v>
      </c>
      <c r="AL4" s="116" t="s">
        <v>4</v>
      </c>
      <c r="AM4" s="23"/>
      <c r="AN4" s="116" t="s">
        <v>5</v>
      </c>
      <c r="AO4" s="24"/>
      <c r="AP4" s="117" t="s">
        <v>23</v>
      </c>
      <c r="AQ4" s="116" t="s">
        <v>4</v>
      </c>
      <c r="AR4" s="23"/>
      <c r="AS4" s="116" t="s">
        <v>5</v>
      </c>
      <c r="AT4" s="24"/>
    </row>
    <row r="5" spans="1:46">
      <c r="A5" s="122"/>
      <c r="B5" s="117"/>
      <c r="C5" s="116"/>
      <c r="D5" s="27" t="s">
        <v>6</v>
      </c>
      <c r="E5" s="116"/>
      <c r="F5" s="28" t="s">
        <v>6</v>
      </c>
      <c r="G5" s="117"/>
      <c r="H5" s="116"/>
      <c r="I5" s="27" t="s">
        <v>6</v>
      </c>
      <c r="J5" s="116"/>
      <c r="K5" s="28" t="s">
        <v>6</v>
      </c>
      <c r="L5" s="117"/>
      <c r="M5" s="116"/>
      <c r="N5" s="27" t="s">
        <v>6</v>
      </c>
      <c r="O5" s="116"/>
      <c r="P5" s="28" t="s">
        <v>6</v>
      </c>
      <c r="Q5" s="117"/>
      <c r="R5" s="116"/>
      <c r="S5" s="27" t="s">
        <v>6</v>
      </c>
      <c r="T5" s="116"/>
      <c r="U5" s="28" t="s">
        <v>6</v>
      </c>
      <c r="V5" s="117"/>
      <c r="W5" s="116"/>
      <c r="X5" s="27" t="s">
        <v>6</v>
      </c>
      <c r="Y5" s="116"/>
      <c r="Z5" s="28" t="s">
        <v>6</v>
      </c>
      <c r="AA5" s="118"/>
      <c r="AB5" s="116"/>
      <c r="AC5" s="28" t="s">
        <v>6</v>
      </c>
      <c r="AD5" s="116"/>
      <c r="AE5" s="29" t="s">
        <v>6</v>
      </c>
      <c r="AF5" s="117"/>
      <c r="AG5" s="116"/>
      <c r="AH5" s="27" t="s">
        <v>6</v>
      </c>
      <c r="AI5" s="116"/>
      <c r="AJ5" s="28" t="s">
        <v>6</v>
      </c>
      <c r="AK5" s="117"/>
      <c r="AL5" s="116"/>
      <c r="AM5" s="27" t="s">
        <v>6</v>
      </c>
      <c r="AN5" s="116"/>
      <c r="AO5" s="28" t="s">
        <v>6</v>
      </c>
      <c r="AP5" s="117"/>
      <c r="AQ5" s="116"/>
      <c r="AR5" s="27" t="s">
        <v>6</v>
      </c>
      <c r="AS5" s="116"/>
      <c r="AT5" s="22" t="s">
        <v>6</v>
      </c>
    </row>
    <row r="6" spans="1:46">
      <c r="A6" s="49" t="s">
        <v>23</v>
      </c>
      <c r="B6" s="60">
        <f>C6+E6</f>
        <v>1514</v>
      </c>
      <c r="C6" s="32">
        <f>SUM(C8:C13)</f>
        <v>763</v>
      </c>
      <c r="D6" s="33">
        <f>C6/B6*100</f>
        <v>50.396301188903571</v>
      </c>
      <c r="E6" s="32">
        <f>SUM(E8:E13)</f>
        <v>751</v>
      </c>
      <c r="F6" s="33">
        <f>E6/B6*100</f>
        <v>49.603698811096429</v>
      </c>
      <c r="G6" s="34">
        <f>SUM(H6+J6)</f>
        <v>107</v>
      </c>
      <c r="H6" s="32">
        <f>SUM(H8:H13)</f>
        <v>61</v>
      </c>
      <c r="I6" s="61">
        <f>H6/G6*100</f>
        <v>57.009345794392516</v>
      </c>
      <c r="J6" s="32">
        <f>SUM(J9:J13)</f>
        <v>46</v>
      </c>
      <c r="K6" s="61">
        <f>J6/G6*100</f>
        <v>42.990654205607477</v>
      </c>
      <c r="L6" s="50">
        <f>SUM(L8:L13)</f>
        <v>114</v>
      </c>
      <c r="M6" s="50">
        <f>SUM(M8:M13)</f>
        <v>61</v>
      </c>
      <c r="N6" s="33">
        <f>M6/L6*100</f>
        <v>53.508771929824562</v>
      </c>
      <c r="O6" s="50">
        <f>SUM(O8:O13)</f>
        <v>53</v>
      </c>
      <c r="P6" s="33">
        <v>46.086956521739097</v>
      </c>
      <c r="Q6" s="34">
        <f>SUM(Q8:Q13)</f>
        <v>340</v>
      </c>
      <c r="R6" s="32">
        <f>SUM(R8:R13)</f>
        <v>141</v>
      </c>
      <c r="S6" s="33">
        <f>R6/Q6*100</f>
        <v>41.470588235294123</v>
      </c>
      <c r="T6" s="32">
        <f>SUM(T8:T13)</f>
        <v>199</v>
      </c>
      <c r="U6" s="33">
        <f>T6/Q6*100</f>
        <v>58.529411764705884</v>
      </c>
      <c r="V6" s="34">
        <f>SUM(V8:V13)</f>
        <v>185</v>
      </c>
      <c r="W6" s="32">
        <f>SUM(W8:W13)</f>
        <v>85</v>
      </c>
      <c r="X6" s="33">
        <f>W6/V6*100</f>
        <v>45.945945945945951</v>
      </c>
      <c r="Y6" s="32">
        <f>SUM(Y8:Y13)</f>
        <v>100</v>
      </c>
      <c r="Z6" s="33">
        <f>Y6/V6*100</f>
        <v>54.054054054054056</v>
      </c>
      <c r="AA6" s="32">
        <f>SUM(AA8:AA13)</f>
        <v>472</v>
      </c>
      <c r="AB6" s="32">
        <f>SUM(AB8:AB13)</f>
        <v>270</v>
      </c>
      <c r="AC6" s="33">
        <f>AB6/AA6*100</f>
        <v>57.203389830508478</v>
      </c>
      <c r="AD6" s="32">
        <f>SUM(AD8:AD13)</f>
        <v>202</v>
      </c>
      <c r="AE6" s="33">
        <v>45.338983050847503</v>
      </c>
      <c r="AF6" s="34">
        <v>57</v>
      </c>
      <c r="AG6" s="32">
        <f>SUM(AG9:AG13)</f>
        <v>32</v>
      </c>
      <c r="AH6" s="33">
        <f>AG6/AF6*100</f>
        <v>56.140350877192979</v>
      </c>
      <c r="AI6" s="32">
        <f>SUM(AI8,AI10:AI13)</f>
        <v>25</v>
      </c>
      <c r="AJ6" s="33">
        <v>44.53125</v>
      </c>
      <c r="AK6" s="52">
        <f>SUM(AK8:AK13)</f>
        <v>140</v>
      </c>
      <c r="AL6" s="52">
        <f>SUM(AL8:AL13)</f>
        <v>66</v>
      </c>
      <c r="AM6" s="53">
        <f>AL6/AK6*100</f>
        <v>47.142857142857139</v>
      </c>
      <c r="AN6" s="52">
        <f>SUM(AN8:AN13)</f>
        <v>74</v>
      </c>
      <c r="AO6" s="53">
        <f>AN6/AK6*100</f>
        <v>52.857142857142861</v>
      </c>
      <c r="AP6" s="32">
        <f>SUM(AP8:AP13)</f>
        <v>99</v>
      </c>
      <c r="AQ6" s="32">
        <f>SUM(AQ9:AQ13)</f>
        <v>47</v>
      </c>
      <c r="AR6" s="33">
        <f>AQ6/AP6*100</f>
        <v>47.474747474747474</v>
      </c>
      <c r="AS6" s="32">
        <f>SUM(AS8:AS13)</f>
        <v>52</v>
      </c>
      <c r="AT6" s="38">
        <f>AS6/AP6*100</f>
        <v>52.525252525252533</v>
      </c>
    </row>
    <row r="7" spans="1:46">
      <c r="A7" s="35" t="s">
        <v>24</v>
      </c>
      <c r="B7" s="36">
        <v>0</v>
      </c>
      <c r="C7" s="37">
        <v>0</v>
      </c>
      <c r="D7" s="38">
        <v>0</v>
      </c>
      <c r="E7" s="37">
        <v>0</v>
      </c>
      <c r="F7" s="38">
        <v>0</v>
      </c>
      <c r="G7" s="39">
        <v>0</v>
      </c>
      <c r="H7" s="37">
        <v>0</v>
      </c>
      <c r="I7" s="37">
        <v>0</v>
      </c>
      <c r="J7" s="37">
        <v>0</v>
      </c>
      <c r="K7" s="37">
        <v>0</v>
      </c>
      <c r="L7" s="39">
        <v>0</v>
      </c>
      <c r="M7" s="37">
        <v>0</v>
      </c>
      <c r="N7" s="38">
        <v>0</v>
      </c>
      <c r="O7" s="37">
        <v>0</v>
      </c>
      <c r="P7" s="38">
        <v>0</v>
      </c>
      <c r="Q7" s="39">
        <v>0</v>
      </c>
      <c r="R7" s="37">
        <v>0</v>
      </c>
      <c r="S7" s="38">
        <v>0</v>
      </c>
      <c r="T7" s="37">
        <v>0</v>
      </c>
      <c r="U7" s="38">
        <v>0</v>
      </c>
      <c r="V7" s="39">
        <v>0</v>
      </c>
      <c r="W7" s="37">
        <v>0</v>
      </c>
      <c r="X7" s="38">
        <v>0</v>
      </c>
      <c r="Y7" s="37">
        <v>0</v>
      </c>
      <c r="Z7" s="38">
        <v>0</v>
      </c>
      <c r="AA7" s="37">
        <v>0</v>
      </c>
      <c r="AB7" s="37">
        <v>0</v>
      </c>
      <c r="AC7" s="38">
        <v>0</v>
      </c>
      <c r="AD7" s="37">
        <v>0</v>
      </c>
      <c r="AE7" s="38">
        <v>0</v>
      </c>
      <c r="AF7" s="39">
        <v>0</v>
      </c>
      <c r="AG7" s="37">
        <v>0</v>
      </c>
      <c r="AH7" s="38">
        <v>0</v>
      </c>
      <c r="AI7" s="37">
        <v>0</v>
      </c>
      <c r="AJ7" s="38">
        <v>0</v>
      </c>
      <c r="AK7" s="54">
        <v>0</v>
      </c>
      <c r="AL7" s="55">
        <v>0</v>
      </c>
      <c r="AM7" s="56">
        <v>0</v>
      </c>
      <c r="AN7" s="55">
        <v>0</v>
      </c>
      <c r="AO7" s="56">
        <v>0</v>
      </c>
      <c r="AP7" s="39">
        <v>0</v>
      </c>
      <c r="AQ7" s="37">
        <v>0</v>
      </c>
      <c r="AR7" s="38">
        <v>0</v>
      </c>
      <c r="AS7" s="37">
        <v>0</v>
      </c>
      <c r="AT7" s="38">
        <v>0</v>
      </c>
    </row>
    <row r="8" spans="1:46">
      <c r="A8" s="35" t="s">
        <v>25</v>
      </c>
      <c r="B8" s="36">
        <f t="shared" ref="B8:B13" si="0">C8+E8</f>
        <v>59</v>
      </c>
      <c r="C8" s="37">
        <f t="shared" ref="C8:C13" si="1">H8+M8+R8+W8+AB8+AL8+AG8+AQ8</f>
        <v>15</v>
      </c>
      <c r="D8" s="38">
        <f t="shared" ref="D8:D13" si="2">C8/B8*100</f>
        <v>25.423728813559322</v>
      </c>
      <c r="E8" s="37">
        <f t="shared" ref="E8:E13" si="3">J8+O8+T8+Y8+AD8+AI8+AN8+AS8</f>
        <v>44</v>
      </c>
      <c r="F8" s="38">
        <f t="shared" ref="F8:F13" si="4">E8/B8*100</f>
        <v>74.576271186440678</v>
      </c>
      <c r="G8" s="39">
        <v>1</v>
      </c>
      <c r="H8" s="37">
        <v>1</v>
      </c>
      <c r="I8" s="37">
        <v>0</v>
      </c>
      <c r="J8" s="37">
        <v>0</v>
      </c>
      <c r="K8" s="37">
        <v>0</v>
      </c>
      <c r="L8" s="39">
        <f t="shared" ref="L8:L13" si="5">SUM(M8+O8)</f>
        <v>5</v>
      </c>
      <c r="M8" s="37">
        <v>4</v>
      </c>
      <c r="N8" s="38">
        <f t="shared" ref="N8:N13" si="6">M8/L8*100</f>
        <v>80</v>
      </c>
      <c r="O8" s="37">
        <v>1</v>
      </c>
      <c r="P8" s="38">
        <f t="shared" ref="P8:P13" si="7">O8/L8*100</f>
        <v>20</v>
      </c>
      <c r="Q8" s="39">
        <f t="shared" ref="Q8:Q13" si="8">SUM(R8+T8)</f>
        <v>6</v>
      </c>
      <c r="R8" s="37">
        <v>3</v>
      </c>
      <c r="S8" s="38">
        <f t="shared" ref="S8:S13" si="9">R8/Q8*100</f>
        <v>50</v>
      </c>
      <c r="T8" s="37">
        <v>3</v>
      </c>
      <c r="U8" s="38">
        <f t="shared" ref="U8:U13" si="10">T8/Q8*100</f>
        <v>50</v>
      </c>
      <c r="V8" s="39">
        <f t="shared" ref="V8:V13" si="11">SUM(W8+Y8)</f>
        <v>35</v>
      </c>
      <c r="W8" s="37">
        <v>1</v>
      </c>
      <c r="X8" s="38">
        <f t="shared" ref="X8:X13" si="12">W8/V8*100</f>
        <v>2.8571428571428572</v>
      </c>
      <c r="Y8" s="37">
        <v>34</v>
      </c>
      <c r="Z8" s="38">
        <f t="shared" ref="Z8:Z13" si="13">Y8/V8*100</f>
        <v>97.142857142857139</v>
      </c>
      <c r="AA8" s="37">
        <f t="shared" ref="AA8:AA13" si="14">SUM(AB8+AD8)</f>
        <v>6</v>
      </c>
      <c r="AB8" s="37">
        <v>4</v>
      </c>
      <c r="AC8" s="38">
        <f t="shared" ref="AC8:AC13" si="15">AB8/AA8*100</f>
        <v>66.666666666666657</v>
      </c>
      <c r="AD8" s="37">
        <v>2</v>
      </c>
      <c r="AE8" s="38">
        <f t="shared" ref="AE8:AE13" si="16">AD8/AA8*100</f>
        <v>33.333333333333329</v>
      </c>
      <c r="AF8" s="39">
        <v>1</v>
      </c>
      <c r="AG8" s="37">
        <v>0</v>
      </c>
      <c r="AH8" s="38">
        <v>0</v>
      </c>
      <c r="AI8" s="37">
        <v>1</v>
      </c>
      <c r="AJ8" s="38">
        <f>AI8/AF8*100</f>
        <v>100</v>
      </c>
      <c r="AK8" s="54">
        <f t="shared" ref="AK8:AK13" si="17">AL8+AN8</f>
        <v>3</v>
      </c>
      <c r="AL8" s="55">
        <v>2</v>
      </c>
      <c r="AM8" s="56">
        <f t="shared" ref="AM8:AM13" si="18">AL8/AK8*100</f>
        <v>66.666666666666657</v>
      </c>
      <c r="AN8" s="55">
        <v>1</v>
      </c>
      <c r="AO8" s="56">
        <f t="shared" ref="AO8:AO13" si="19">AN8/AK8*100</f>
        <v>33.333333333333329</v>
      </c>
      <c r="AP8" s="39">
        <v>2</v>
      </c>
      <c r="AQ8" s="37">
        <v>0</v>
      </c>
      <c r="AR8" s="38">
        <v>0</v>
      </c>
      <c r="AS8" s="37">
        <v>2</v>
      </c>
      <c r="AT8" s="38">
        <v>100</v>
      </c>
    </row>
    <row r="9" spans="1:46">
      <c r="A9" s="35" t="s">
        <v>26</v>
      </c>
      <c r="B9" s="36">
        <f t="shared" si="0"/>
        <v>141</v>
      </c>
      <c r="C9" s="37">
        <f t="shared" si="1"/>
        <v>78</v>
      </c>
      <c r="D9" s="38">
        <f t="shared" si="2"/>
        <v>55.319148936170215</v>
      </c>
      <c r="E9" s="37">
        <f t="shared" si="3"/>
        <v>63</v>
      </c>
      <c r="F9" s="38">
        <f t="shared" si="4"/>
        <v>44.680851063829785</v>
      </c>
      <c r="G9" s="39">
        <f>SUM(H9+J9)</f>
        <v>9</v>
      </c>
      <c r="H9" s="37">
        <v>5</v>
      </c>
      <c r="I9" s="62">
        <f>H9/G9*100</f>
        <v>55.555555555555557</v>
      </c>
      <c r="J9" s="37">
        <v>4</v>
      </c>
      <c r="K9" s="62">
        <f>J9/G9*100</f>
        <v>44.444444444444443</v>
      </c>
      <c r="L9" s="39">
        <f t="shared" si="5"/>
        <v>15</v>
      </c>
      <c r="M9" s="37">
        <v>9</v>
      </c>
      <c r="N9" s="38">
        <f t="shared" si="6"/>
        <v>60</v>
      </c>
      <c r="O9" s="37">
        <v>6</v>
      </c>
      <c r="P9" s="38">
        <f t="shared" si="7"/>
        <v>40</v>
      </c>
      <c r="Q9" s="39">
        <f t="shared" si="8"/>
        <v>23</v>
      </c>
      <c r="R9" s="37">
        <v>13</v>
      </c>
      <c r="S9" s="38">
        <f t="shared" si="9"/>
        <v>56.521739130434781</v>
      </c>
      <c r="T9" s="37">
        <v>10</v>
      </c>
      <c r="U9" s="38">
        <f t="shared" si="10"/>
        <v>43.478260869565219</v>
      </c>
      <c r="V9" s="39">
        <f t="shared" si="11"/>
        <v>39</v>
      </c>
      <c r="W9" s="37">
        <v>16</v>
      </c>
      <c r="X9" s="38">
        <f t="shared" si="12"/>
        <v>41.025641025641022</v>
      </c>
      <c r="Y9" s="37">
        <v>23</v>
      </c>
      <c r="Z9" s="38">
        <f t="shared" si="13"/>
        <v>58.974358974358978</v>
      </c>
      <c r="AA9" s="37">
        <f t="shared" si="14"/>
        <v>34</v>
      </c>
      <c r="AB9" s="37">
        <v>23</v>
      </c>
      <c r="AC9" s="38">
        <f t="shared" si="15"/>
        <v>67.64705882352942</v>
      </c>
      <c r="AD9" s="37">
        <v>11</v>
      </c>
      <c r="AE9" s="38">
        <f t="shared" si="16"/>
        <v>32.352941176470587</v>
      </c>
      <c r="AF9" s="39">
        <f>SUM(AG9+AI9)</f>
        <v>2</v>
      </c>
      <c r="AG9" s="37">
        <v>2</v>
      </c>
      <c r="AH9" s="38">
        <v>100</v>
      </c>
      <c r="AI9" s="37">
        <v>0</v>
      </c>
      <c r="AJ9" s="38">
        <v>0</v>
      </c>
      <c r="AK9" s="54">
        <f t="shared" si="17"/>
        <v>9</v>
      </c>
      <c r="AL9" s="55">
        <v>4</v>
      </c>
      <c r="AM9" s="56">
        <f t="shared" si="18"/>
        <v>44.444444444444443</v>
      </c>
      <c r="AN9" s="55">
        <v>5</v>
      </c>
      <c r="AO9" s="56">
        <f t="shared" si="19"/>
        <v>55.555555555555557</v>
      </c>
      <c r="AP9" s="39">
        <f>AQ9+AS9</f>
        <v>10</v>
      </c>
      <c r="AQ9" s="37">
        <v>6</v>
      </c>
      <c r="AR9" s="38">
        <f>AQ9/AP9*100</f>
        <v>60</v>
      </c>
      <c r="AS9" s="37">
        <v>4</v>
      </c>
      <c r="AT9" s="38">
        <f>AS9/AP9*100</f>
        <v>40</v>
      </c>
    </row>
    <row r="10" spans="1:46">
      <c r="A10" s="35" t="s">
        <v>27</v>
      </c>
      <c r="B10" s="36">
        <f t="shared" si="0"/>
        <v>252</v>
      </c>
      <c r="C10" s="37">
        <f t="shared" si="1"/>
        <v>159</v>
      </c>
      <c r="D10" s="38">
        <f t="shared" si="2"/>
        <v>63.095238095238095</v>
      </c>
      <c r="E10" s="37">
        <f t="shared" si="3"/>
        <v>93</v>
      </c>
      <c r="F10" s="38">
        <f t="shared" si="4"/>
        <v>36.904761904761905</v>
      </c>
      <c r="G10" s="39">
        <f>SUM(H10+J10)</f>
        <v>24</v>
      </c>
      <c r="H10" s="37">
        <v>14</v>
      </c>
      <c r="I10" s="62">
        <f>H10/G10*100</f>
        <v>58.333333333333336</v>
      </c>
      <c r="J10" s="37">
        <v>10</v>
      </c>
      <c r="K10" s="62">
        <f>J10/G10*100</f>
        <v>41.666666666666671</v>
      </c>
      <c r="L10" s="39">
        <f t="shared" si="5"/>
        <v>20</v>
      </c>
      <c r="M10" s="37">
        <v>12</v>
      </c>
      <c r="N10" s="38">
        <f t="shared" si="6"/>
        <v>60</v>
      </c>
      <c r="O10" s="37">
        <v>8</v>
      </c>
      <c r="P10" s="38">
        <f t="shared" si="7"/>
        <v>40</v>
      </c>
      <c r="Q10" s="39">
        <f t="shared" si="8"/>
        <v>62</v>
      </c>
      <c r="R10" s="37">
        <v>35</v>
      </c>
      <c r="S10" s="38">
        <f t="shared" si="9"/>
        <v>56.451612903225815</v>
      </c>
      <c r="T10" s="37">
        <v>27</v>
      </c>
      <c r="U10" s="38">
        <f t="shared" si="10"/>
        <v>43.548387096774192</v>
      </c>
      <c r="V10" s="39">
        <f t="shared" si="11"/>
        <v>38</v>
      </c>
      <c r="W10" s="37">
        <v>28</v>
      </c>
      <c r="X10" s="38">
        <f t="shared" si="12"/>
        <v>73.68421052631578</v>
      </c>
      <c r="Y10" s="37">
        <v>10</v>
      </c>
      <c r="Z10" s="38">
        <f t="shared" si="13"/>
        <v>26.315789473684209</v>
      </c>
      <c r="AA10" s="37">
        <f t="shared" si="14"/>
        <v>69</v>
      </c>
      <c r="AB10" s="37">
        <v>44</v>
      </c>
      <c r="AC10" s="38">
        <f t="shared" si="15"/>
        <v>63.768115942028977</v>
      </c>
      <c r="AD10" s="37">
        <v>25</v>
      </c>
      <c r="AE10" s="38">
        <f t="shared" si="16"/>
        <v>36.231884057971016</v>
      </c>
      <c r="AF10" s="39">
        <f>SUM(AG10+AI10)</f>
        <v>7</v>
      </c>
      <c r="AG10" s="37">
        <v>4</v>
      </c>
      <c r="AH10" s="38">
        <f>AG10/AF10*100</f>
        <v>57.142857142857139</v>
      </c>
      <c r="AI10" s="37">
        <v>3</v>
      </c>
      <c r="AJ10" s="38">
        <f>AI10/AF10*100</f>
        <v>42.857142857142854</v>
      </c>
      <c r="AK10" s="54">
        <f t="shared" si="17"/>
        <v>17</v>
      </c>
      <c r="AL10" s="55">
        <v>11</v>
      </c>
      <c r="AM10" s="56">
        <f t="shared" si="18"/>
        <v>64.705882352941174</v>
      </c>
      <c r="AN10" s="55">
        <v>6</v>
      </c>
      <c r="AO10" s="56">
        <f t="shared" si="19"/>
        <v>35.294117647058826</v>
      </c>
      <c r="AP10" s="39">
        <f>AQ10+AS10</f>
        <v>15</v>
      </c>
      <c r="AQ10" s="37">
        <v>11</v>
      </c>
      <c r="AR10" s="38">
        <f>AQ10/AP10*100</f>
        <v>73.333333333333329</v>
      </c>
      <c r="AS10" s="37">
        <v>4</v>
      </c>
      <c r="AT10" s="38">
        <f>AS10/AP10*100</f>
        <v>26.666666666666668</v>
      </c>
    </row>
    <row r="11" spans="1:46">
      <c r="A11" s="35" t="s">
        <v>28</v>
      </c>
      <c r="B11" s="36">
        <f t="shared" si="0"/>
        <v>418</v>
      </c>
      <c r="C11" s="37">
        <f t="shared" si="1"/>
        <v>235</v>
      </c>
      <c r="D11" s="38">
        <f t="shared" si="2"/>
        <v>56.220095693779903</v>
      </c>
      <c r="E11" s="37">
        <f t="shared" si="3"/>
        <v>183</v>
      </c>
      <c r="F11" s="38">
        <f t="shared" si="4"/>
        <v>43.779904306220097</v>
      </c>
      <c r="G11" s="39">
        <f>SUM(H11+J11)</f>
        <v>21</v>
      </c>
      <c r="H11" s="37">
        <v>13</v>
      </c>
      <c r="I11" s="62">
        <f>H11/G11*100</f>
        <v>61.904761904761905</v>
      </c>
      <c r="J11" s="37">
        <v>8</v>
      </c>
      <c r="K11" s="62">
        <f>J11/G11*100</f>
        <v>38.095238095238095</v>
      </c>
      <c r="L11" s="39">
        <f t="shared" si="5"/>
        <v>34</v>
      </c>
      <c r="M11" s="37">
        <v>22</v>
      </c>
      <c r="N11" s="38">
        <f t="shared" si="6"/>
        <v>64.705882352941174</v>
      </c>
      <c r="O11" s="37">
        <v>12</v>
      </c>
      <c r="P11" s="38">
        <f t="shared" si="7"/>
        <v>35.294117647058826</v>
      </c>
      <c r="Q11" s="39">
        <f t="shared" si="8"/>
        <v>90</v>
      </c>
      <c r="R11" s="37">
        <v>33</v>
      </c>
      <c r="S11" s="38">
        <f t="shared" si="9"/>
        <v>36.666666666666664</v>
      </c>
      <c r="T11" s="37">
        <v>57</v>
      </c>
      <c r="U11" s="38">
        <f t="shared" si="10"/>
        <v>63.333333333333329</v>
      </c>
      <c r="V11" s="39">
        <f t="shared" si="11"/>
        <v>44</v>
      </c>
      <c r="W11" s="37">
        <v>32</v>
      </c>
      <c r="X11" s="38">
        <f t="shared" si="12"/>
        <v>72.727272727272734</v>
      </c>
      <c r="Y11" s="37">
        <v>12</v>
      </c>
      <c r="Z11" s="38">
        <f t="shared" si="13"/>
        <v>27.27272727272727</v>
      </c>
      <c r="AA11" s="37">
        <f t="shared" si="14"/>
        <v>141</v>
      </c>
      <c r="AB11" s="37">
        <v>90</v>
      </c>
      <c r="AC11" s="38">
        <f t="shared" si="15"/>
        <v>63.829787234042556</v>
      </c>
      <c r="AD11" s="37">
        <v>51</v>
      </c>
      <c r="AE11" s="38">
        <f t="shared" si="16"/>
        <v>36.170212765957451</v>
      </c>
      <c r="AF11" s="39">
        <f>SUM(AG11+AI11)</f>
        <v>16</v>
      </c>
      <c r="AG11" s="37">
        <v>10</v>
      </c>
      <c r="AH11" s="38">
        <f>AG11/AF11*100</f>
        <v>62.5</v>
      </c>
      <c r="AI11" s="37">
        <v>6</v>
      </c>
      <c r="AJ11" s="38">
        <f>AI11/AF11*100</f>
        <v>37.5</v>
      </c>
      <c r="AK11" s="54">
        <f t="shared" si="17"/>
        <v>45</v>
      </c>
      <c r="AL11" s="55">
        <v>21</v>
      </c>
      <c r="AM11" s="56">
        <f t="shared" si="18"/>
        <v>46.666666666666664</v>
      </c>
      <c r="AN11" s="55">
        <v>24</v>
      </c>
      <c r="AO11" s="56">
        <f t="shared" si="19"/>
        <v>53.333333333333336</v>
      </c>
      <c r="AP11" s="39">
        <f>AQ11+AS11</f>
        <v>27</v>
      </c>
      <c r="AQ11" s="37">
        <v>14</v>
      </c>
      <c r="AR11" s="38">
        <f>AQ11/AP11*100</f>
        <v>51.851851851851848</v>
      </c>
      <c r="AS11" s="37">
        <v>13</v>
      </c>
      <c r="AT11" s="38">
        <f>AS11/AP11*100</f>
        <v>48.148148148148145</v>
      </c>
    </row>
    <row r="12" spans="1:46">
      <c r="A12" s="35" t="s">
        <v>29</v>
      </c>
      <c r="B12" s="36">
        <f t="shared" si="0"/>
        <v>362</v>
      </c>
      <c r="C12" s="37">
        <f t="shared" si="1"/>
        <v>165</v>
      </c>
      <c r="D12" s="38">
        <f t="shared" si="2"/>
        <v>45.58011049723757</v>
      </c>
      <c r="E12" s="37">
        <f t="shared" si="3"/>
        <v>197</v>
      </c>
      <c r="F12" s="38">
        <f t="shared" si="4"/>
        <v>54.41988950276243</v>
      </c>
      <c r="G12" s="39">
        <f>SUM(H12+J12)</f>
        <v>35</v>
      </c>
      <c r="H12" s="37">
        <v>19</v>
      </c>
      <c r="I12" s="62">
        <f>H12/G12*100</f>
        <v>54.285714285714285</v>
      </c>
      <c r="J12" s="37">
        <v>16</v>
      </c>
      <c r="K12" s="62">
        <f>J12/G12*100</f>
        <v>45.714285714285715</v>
      </c>
      <c r="L12" s="39">
        <f t="shared" si="5"/>
        <v>21</v>
      </c>
      <c r="M12" s="37">
        <v>7</v>
      </c>
      <c r="N12" s="38">
        <f t="shared" si="6"/>
        <v>33.333333333333329</v>
      </c>
      <c r="O12" s="37">
        <v>14</v>
      </c>
      <c r="P12" s="38">
        <f t="shared" si="7"/>
        <v>66.666666666666657</v>
      </c>
      <c r="Q12" s="39">
        <f t="shared" si="8"/>
        <v>100</v>
      </c>
      <c r="R12" s="37">
        <v>32</v>
      </c>
      <c r="S12" s="38">
        <f t="shared" si="9"/>
        <v>32</v>
      </c>
      <c r="T12" s="37">
        <v>68</v>
      </c>
      <c r="U12" s="38">
        <f t="shared" si="10"/>
        <v>68</v>
      </c>
      <c r="V12" s="39">
        <f t="shared" si="11"/>
        <v>17</v>
      </c>
      <c r="W12" s="37">
        <v>4</v>
      </c>
      <c r="X12" s="38">
        <f t="shared" si="12"/>
        <v>23.52941176470588</v>
      </c>
      <c r="Y12" s="37">
        <v>13</v>
      </c>
      <c r="Z12" s="38">
        <f t="shared" si="13"/>
        <v>76.470588235294116</v>
      </c>
      <c r="AA12" s="37">
        <f t="shared" si="14"/>
        <v>117</v>
      </c>
      <c r="AB12" s="37">
        <v>67</v>
      </c>
      <c r="AC12" s="38">
        <f t="shared" si="15"/>
        <v>57.26495726495726</v>
      </c>
      <c r="AD12" s="37">
        <v>50</v>
      </c>
      <c r="AE12" s="38">
        <f t="shared" si="16"/>
        <v>42.735042735042732</v>
      </c>
      <c r="AF12" s="39">
        <f>SUM(AG12+AI12)</f>
        <v>12</v>
      </c>
      <c r="AG12" s="37">
        <v>6</v>
      </c>
      <c r="AH12" s="38">
        <f>AG12/AF12*100</f>
        <v>50</v>
      </c>
      <c r="AI12" s="37">
        <v>6</v>
      </c>
      <c r="AJ12" s="38">
        <f>AI12/AF12*100</f>
        <v>50</v>
      </c>
      <c r="AK12" s="54">
        <f t="shared" si="17"/>
        <v>37</v>
      </c>
      <c r="AL12" s="55">
        <v>20</v>
      </c>
      <c r="AM12" s="56">
        <f t="shared" si="18"/>
        <v>54.054054054054056</v>
      </c>
      <c r="AN12" s="55">
        <v>17</v>
      </c>
      <c r="AO12" s="56">
        <f t="shared" si="19"/>
        <v>45.945945945945951</v>
      </c>
      <c r="AP12" s="39">
        <f>AQ12+AS12</f>
        <v>23</v>
      </c>
      <c r="AQ12" s="37">
        <v>10</v>
      </c>
      <c r="AR12" s="38">
        <f>AQ12/AP12*100</f>
        <v>43.478260869565219</v>
      </c>
      <c r="AS12" s="37">
        <v>13</v>
      </c>
      <c r="AT12" s="38">
        <f>AS12/AP12*100</f>
        <v>56.521739130434781</v>
      </c>
    </row>
    <row r="13" spans="1:46">
      <c r="A13" s="40" t="s">
        <v>30</v>
      </c>
      <c r="B13" s="41">
        <f t="shared" si="0"/>
        <v>282</v>
      </c>
      <c r="C13" s="42">
        <f t="shared" si="1"/>
        <v>111</v>
      </c>
      <c r="D13" s="43">
        <f t="shared" si="2"/>
        <v>39.361702127659576</v>
      </c>
      <c r="E13" s="42">
        <f t="shared" si="3"/>
        <v>171</v>
      </c>
      <c r="F13" s="43">
        <f t="shared" si="4"/>
        <v>60.638297872340431</v>
      </c>
      <c r="G13" s="44">
        <f>SUM(H13+J13)</f>
        <v>17</v>
      </c>
      <c r="H13" s="42">
        <v>9</v>
      </c>
      <c r="I13" s="63">
        <f>H13/G13*100</f>
        <v>52.941176470588239</v>
      </c>
      <c r="J13" s="42">
        <v>8</v>
      </c>
      <c r="K13" s="63">
        <f>J13/G13*100</f>
        <v>47.058823529411761</v>
      </c>
      <c r="L13" s="44">
        <f t="shared" si="5"/>
        <v>19</v>
      </c>
      <c r="M13" s="42">
        <v>7</v>
      </c>
      <c r="N13" s="43">
        <f t="shared" si="6"/>
        <v>36.84210526315789</v>
      </c>
      <c r="O13" s="42">
        <v>12</v>
      </c>
      <c r="P13" s="43">
        <f t="shared" si="7"/>
        <v>63.157894736842103</v>
      </c>
      <c r="Q13" s="44">
        <f t="shared" si="8"/>
        <v>59</v>
      </c>
      <c r="R13" s="42">
        <v>25</v>
      </c>
      <c r="S13" s="43">
        <f t="shared" si="9"/>
        <v>42.372881355932201</v>
      </c>
      <c r="T13" s="42">
        <v>34</v>
      </c>
      <c r="U13" s="43">
        <f t="shared" si="10"/>
        <v>57.627118644067799</v>
      </c>
      <c r="V13" s="44">
        <f t="shared" si="11"/>
        <v>12</v>
      </c>
      <c r="W13" s="42">
        <v>4</v>
      </c>
      <c r="X13" s="43">
        <f t="shared" si="12"/>
        <v>33.333333333333329</v>
      </c>
      <c r="Y13" s="42">
        <v>8</v>
      </c>
      <c r="Z13" s="43">
        <f t="shared" si="13"/>
        <v>66.666666666666657</v>
      </c>
      <c r="AA13" s="42">
        <f t="shared" si="14"/>
        <v>105</v>
      </c>
      <c r="AB13" s="42">
        <v>42</v>
      </c>
      <c r="AC13" s="43">
        <f t="shared" si="15"/>
        <v>40</v>
      </c>
      <c r="AD13" s="42">
        <v>63</v>
      </c>
      <c r="AE13" s="43">
        <f t="shared" si="16"/>
        <v>60</v>
      </c>
      <c r="AF13" s="44">
        <f>SUM(AG13+AI13)</f>
        <v>19</v>
      </c>
      <c r="AG13" s="42">
        <v>10</v>
      </c>
      <c r="AH13" s="43">
        <f>AG13/AF13*100</f>
        <v>52.631578947368418</v>
      </c>
      <c r="AI13" s="42">
        <v>9</v>
      </c>
      <c r="AJ13" s="43">
        <f>AI13/AF13*100</f>
        <v>47.368421052631575</v>
      </c>
      <c r="AK13" s="57">
        <f t="shared" si="17"/>
        <v>29</v>
      </c>
      <c r="AL13" s="58">
        <v>8</v>
      </c>
      <c r="AM13" s="59">
        <f t="shared" si="18"/>
        <v>27.586206896551722</v>
      </c>
      <c r="AN13" s="58">
        <v>21</v>
      </c>
      <c r="AO13" s="59">
        <f t="shared" si="19"/>
        <v>72.41379310344827</v>
      </c>
      <c r="AP13" s="44">
        <f>AQ13+AS13</f>
        <v>22</v>
      </c>
      <c r="AQ13" s="42">
        <v>6</v>
      </c>
      <c r="AR13" s="43">
        <f>AQ13/AP13*100</f>
        <v>27.27272727272727</v>
      </c>
      <c r="AS13" s="42">
        <v>16</v>
      </c>
      <c r="AT13" s="43">
        <f>AS13/AP13*100</f>
        <v>72.727272727272734</v>
      </c>
    </row>
    <row r="14" spans="1:46">
      <c r="A14" s="21" t="s">
        <v>31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</row>
    <row r="15" spans="1:46">
      <c r="A15" s="19" t="s">
        <v>8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</row>
  </sheetData>
  <mergeCells count="40">
    <mergeCell ref="A1:AT1"/>
    <mergeCell ref="A2:AR2"/>
    <mergeCell ref="AS2:AT2"/>
    <mergeCell ref="A3:A5"/>
    <mergeCell ref="B3:F3"/>
    <mergeCell ref="G3:K3"/>
    <mergeCell ref="L3:P3"/>
    <mergeCell ref="Q3:U3"/>
    <mergeCell ref="V3:Z3"/>
    <mergeCell ref="AA3:AE3"/>
    <mergeCell ref="AF3:AJ3"/>
    <mergeCell ref="AK3:AO3"/>
    <mergeCell ref="AP3:AT3"/>
    <mergeCell ref="B4:B5"/>
    <mergeCell ref="C4:C5"/>
    <mergeCell ref="E4:E5"/>
    <mergeCell ref="G4:G5"/>
    <mergeCell ref="H4:H5"/>
    <mergeCell ref="J4:J5"/>
    <mergeCell ref="L4:L5"/>
    <mergeCell ref="AF4:AF5"/>
    <mergeCell ref="M4:M5"/>
    <mergeCell ref="O4:O5"/>
    <mergeCell ref="Q4:Q5"/>
    <mergeCell ref="R4:R5"/>
    <mergeCell ref="T4:T5"/>
    <mergeCell ref="V4:V5"/>
    <mergeCell ref="W4:W5"/>
    <mergeCell ref="Y4:Y5"/>
    <mergeCell ref="AA4:AA5"/>
    <mergeCell ref="AB4:AB5"/>
    <mergeCell ref="AD4:AD5"/>
    <mergeCell ref="AQ4:AQ5"/>
    <mergeCell ref="AS4:AS5"/>
    <mergeCell ref="AG4:AG5"/>
    <mergeCell ref="AI4:AI5"/>
    <mergeCell ref="AK4:AK5"/>
    <mergeCell ref="AL4:AL5"/>
    <mergeCell ref="AN4:AN5"/>
    <mergeCell ref="AP4:AP5"/>
  </mergeCells>
  <phoneticPr fontId="17" type="noConversion"/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T15"/>
  <sheetViews>
    <sheetView workbookViewId="0"/>
  </sheetViews>
  <sheetFormatPr defaultColWidth="8" defaultRowHeight="16.5"/>
  <cols>
    <col min="1" max="1024" width="9" customWidth="1"/>
    <col min="1025" max="1025" width="8" customWidth="1"/>
  </cols>
  <sheetData>
    <row r="1" spans="1:46" ht="21">
      <c r="A1" s="127" t="s">
        <v>10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7"/>
      <c r="AO1" s="127"/>
      <c r="AP1" s="127"/>
      <c r="AQ1" s="127"/>
      <c r="AR1" s="127"/>
      <c r="AS1" s="127"/>
      <c r="AT1" s="127"/>
    </row>
    <row r="2" spans="1:46" ht="19.5">
      <c r="A2" s="128" t="s">
        <v>36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  <c r="AJ2" s="128"/>
      <c r="AK2" s="128"/>
      <c r="AL2" s="128"/>
      <c r="AM2" s="128"/>
      <c r="AN2" s="128"/>
      <c r="AO2" s="128"/>
      <c r="AP2" s="128"/>
      <c r="AQ2" s="128"/>
      <c r="AR2" s="128"/>
      <c r="AS2" s="129" t="s">
        <v>12</v>
      </c>
      <c r="AT2" s="129"/>
    </row>
    <row r="3" spans="1:46" ht="19.5">
      <c r="A3" s="122" t="s">
        <v>13</v>
      </c>
      <c r="B3" s="123" t="s">
        <v>14</v>
      </c>
      <c r="C3" s="123"/>
      <c r="D3" s="123"/>
      <c r="E3" s="123"/>
      <c r="F3" s="123"/>
      <c r="G3" s="123" t="s">
        <v>15</v>
      </c>
      <c r="H3" s="123"/>
      <c r="I3" s="123"/>
      <c r="J3" s="123"/>
      <c r="K3" s="123"/>
      <c r="L3" s="123" t="s">
        <v>16</v>
      </c>
      <c r="M3" s="123"/>
      <c r="N3" s="123"/>
      <c r="O3" s="123"/>
      <c r="P3" s="123"/>
      <c r="Q3" s="123" t="s">
        <v>17</v>
      </c>
      <c r="R3" s="123"/>
      <c r="S3" s="123"/>
      <c r="T3" s="123"/>
      <c r="U3" s="123"/>
      <c r="V3" s="123" t="s">
        <v>18</v>
      </c>
      <c r="W3" s="123"/>
      <c r="X3" s="123"/>
      <c r="Y3" s="123"/>
      <c r="Z3" s="123"/>
      <c r="AA3" s="123" t="s">
        <v>19</v>
      </c>
      <c r="AB3" s="123"/>
      <c r="AC3" s="123"/>
      <c r="AD3" s="123"/>
      <c r="AE3" s="123"/>
      <c r="AF3" s="123" t="s">
        <v>20</v>
      </c>
      <c r="AG3" s="123"/>
      <c r="AH3" s="123"/>
      <c r="AI3" s="123"/>
      <c r="AJ3" s="123"/>
      <c r="AK3" s="124" t="s">
        <v>21</v>
      </c>
      <c r="AL3" s="124"/>
      <c r="AM3" s="124"/>
      <c r="AN3" s="124"/>
      <c r="AO3" s="124"/>
      <c r="AP3" s="126" t="s">
        <v>22</v>
      </c>
      <c r="AQ3" s="126"/>
      <c r="AR3" s="126"/>
      <c r="AS3" s="126"/>
      <c r="AT3" s="126"/>
    </row>
    <row r="4" spans="1:46">
      <c r="A4" s="122"/>
      <c r="B4" s="117" t="s">
        <v>23</v>
      </c>
      <c r="C4" s="116" t="s">
        <v>4</v>
      </c>
      <c r="D4" s="23"/>
      <c r="E4" s="116" t="s">
        <v>5</v>
      </c>
      <c r="F4" s="24"/>
      <c r="G4" s="117" t="s">
        <v>23</v>
      </c>
      <c r="H4" s="116" t="s">
        <v>4</v>
      </c>
      <c r="I4" s="23"/>
      <c r="J4" s="116" t="s">
        <v>5</v>
      </c>
      <c r="K4" s="24"/>
      <c r="L4" s="117" t="s">
        <v>23</v>
      </c>
      <c r="M4" s="116" t="s">
        <v>4</v>
      </c>
      <c r="N4" s="23"/>
      <c r="O4" s="116" t="s">
        <v>5</v>
      </c>
      <c r="P4" s="24"/>
      <c r="Q4" s="117" t="s">
        <v>23</v>
      </c>
      <c r="R4" s="116" t="s">
        <v>4</v>
      </c>
      <c r="S4" s="23"/>
      <c r="T4" s="116" t="s">
        <v>5</v>
      </c>
      <c r="U4" s="24"/>
      <c r="V4" s="117" t="s">
        <v>23</v>
      </c>
      <c r="W4" s="116" t="s">
        <v>4</v>
      </c>
      <c r="X4" s="23"/>
      <c r="Y4" s="116" t="s">
        <v>5</v>
      </c>
      <c r="Z4" s="24"/>
      <c r="AA4" s="118" t="s">
        <v>23</v>
      </c>
      <c r="AB4" s="116" t="s">
        <v>4</v>
      </c>
      <c r="AC4" s="26"/>
      <c r="AD4" s="116" t="s">
        <v>5</v>
      </c>
      <c r="AE4" s="26"/>
      <c r="AF4" s="117" t="s">
        <v>23</v>
      </c>
      <c r="AG4" s="116" t="s">
        <v>4</v>
      </c>
      <c r="AH4" s="23"/>
      <c r="AI4" s="116" t="s">
        <v>5</v>
      </c>
      <c r="AJ4" s="24"/>
      <c r="AK4" s="117" t="s">
        <v>23</v>
      </c>
      <c r="AL4" s="116" t="s">
        <v>4</v>
      </c>
      <c r="AM4" s="23"/>
      <c r="AN4" s="116" t="s">
        <v>5</v>
      </c>
      <c r="AO4" s="24"/>
      <c r="AP4" s="117" t="s">
        <v>23</v>
      </c>
      <c r="AQ4" s="116" t="s">
        <v>4</v>
      </c>
      <c r="AR4" s="23"/>
      <c r="AS4" s="116" t="s">
        <v>5</v>
      </c>
      <c r="AT4" s="24"/>
    </row>
    <row r="5" spans="1:46">
      <c r="A5" s="122"/>
      <c r="B5" s="117"/>
      <c r="C5" s="116"/>
      <c r="D5" s="27" t="s">
        <v>6</v>
      </c>
      <c r="E5" s="116"/>
      <c r="F5" s="28" t="s">
        <v>6</v>
      </c>
      <c r="G5" s="117"/>
      <c r="H5" s="116"/>
      <c r="I5" s="27" t="s">
        <v>6</v>
      </c>
      <c r="J5" s="116"/>
      <c r="K5" s="28" t="s">
        <v>6</v>
      </c>
      <c r="L5" s="117"/>
      <c r="M5" s="116"/>
      <c r="N5" s="27" t="s">
        <v>6</v>
      </c>
      <c r="O5" s="116"/>
      <c r="P5" s="28" t="s">
        <v>6</v>
      </c>
      <c r="Q5" s="117"/>
      <c r="R5" s="116"/>
      <c r="S5" s="27" t="s">
        <v>6</v>
      </c>
      <c r="T5" s="116"/>
      <c r="U5" s="28" t="s">
        <v>6</v>
      </c>
      <c r="V5" s="117"/>
      <c r="W5" s="116"/>
      <c r="X5" s="27" t="s">
        <v>6</v>
      </c>
      <c r="Y5" s="116"/>
      <c r="Z5" s="28" t="s">
        <v>6</v>
      </c>
      <c r="AA5" s="118"/>
      <c r="AB5" s="116"/>
      <c r="AC5" s="28" t="s">
        <v>6</v>
      </c>
      <c r="AD5" s="116"/>
      <c r="AE5" s="29" t="s">
        <v>6</v>
      </c>
      <c r="AF5" s="117"/>
      <c r="AG5" s="116"/>
      <c r="AH5" s="27" t="s">
        <v>6</v>
      </c>
      <c r="AI5" s="116"/>
      <c r="AJ5" s="28" t="s">
        <v>6</v>
      </c>
      <c r="AK5" s="117"/>
      <c r="AL5" s="116"/>
      <c r="AM5" s="27" t="s">
        <v>6</v>
      </c>
      <c r="AN5" s="116"/>
      <c r="AO5" s="28" t="s">
        <v>6</v>
      </c>
      <c r="AP5" s="117"/>
      <c r="AQ5" s="116"/>
      <c r="AR5" s="27" t="s">
        <v>6</v>
      </c>
      <c r="AS5" s="116"/>
      <c r="AT5" s="22" t="s">
        <v>6</v>
      </c>
    </row>
    <row r="6" spans="1:46">
      <c r="A6" s="49" t="s">
        <v>23</v>
      </c>
      <c r="B6" s="31">
        <f>C6+E6</f>
        <v>1460</v>
      </c>
      <c r="C6" s="32">
        <f>SUM(C7:C13)</f>
        <v>736</v>
      </c>
      <c r="D6" s="33">
        <f>C6/B6*100</f>
        <v>50.410958904109592</v>
      </c>
      <c r="E6" s="32">
        <f>SUM(E8:E13)</f>
        <v>724</v>
      </c>
      <c r="F6" s="33">
        <f>E6/B6*100</f>
        <v>49.589041095890416</v>
      </c>
      <c r="G6" s="34">
        <f>SUM(H6+J6)</f>
        <v>61</v>
      </c>
      <c r="H6" s="32">
        <f>SUM(H8:H13)</f>
        <v>19</v>
      </c>
      <c r="I6" s="61">
        <f>H6/G6*100</f>
        <v>31.147540983606557</v>
      </c>
      <c r="J6" s="32">
        <f>SUM(J9:J13)</f>
        <v>42</v>
      </c>
      <c r="K6" s="61">
        <f>J6/G6*100</f>
        <v>68.852459016393439</v>
      </c>
      <c r="L6" s="50">
        <f>SUM(L8:L13)</f>
        <v>114</v>
      </c>
      <c r="M6" s="50">
        <f>SUM(M8:M13)</f>
        <v>61</v>
      </c>
      <c r="N6" s="33">
        <f>M6/L6*100</f>
        <v>53.508771929824562</v>
      </c>
      <c r="O6" s="50">
        <f>SUM(O8:O13)</f>
        <v>53</v>
      </c>
      <c r="P6" s="33">
        <v>46.086956521739097</v>
      </c>
      <c r="Q6" s="34">
        <f>SUM(Q8:Q13)</f>
        <v>339</v>
      </c>
      <c r="R6" s="32">
        <f>SUM(R8:R13)</f>
        <v>143</v>
      </c>
      <c r="S6" s="33">
        <f>R6/Q6*100</f>
        <v>42.182890855457231</v>
      </c>
      <c r="T6" s="32">
        <f>SUM(T8:T13)</f>
        <v>196</v>
      </c>
      <c r="U6" s="33">
        <f>T6/Q6*100</f>
        <v>57.817109144542776</v>
      </c>
      <c r="V6" s="34">
        <f>SUM(V8:V13)</f>
        <v>185</v>
      </c>
      <c r="W6" s="32">
        <f>SUM(W8:W13)</f>
        <v>85</v>
      </c>
      <c r="X6" s="33">
        <f>W6/V6*100</f>
        <v>45.945945945945951</v>
      </c>
      <c r="Y6" s="32">
        <f>SUM(Y8:Y13)</f>
        <v>100</v>
      </c>
      <c r="Z6" s="33">
        <f>Y6/V6*100</f>
        <v>54.054054054054056</v>
      </c>
      <c r="AA6" s="32">
        <f>SUM(AA8:AA13)</f>
        <v>472</v>
      </c>
      <c r="AB6" s="32">
        <f>SUM(AB8:AB13)</f>
        <v>274</v>
      </c>
      <c r="AC6" s="33">
        <f>AB6/AA6*100</f>
        <v>58.050847457627121</v>
      </c>
      <c r="AD6" s="32">
        <f>SUM(AD8:AD13)</f>
        <v>198</v>
      </c>
      <c r="AE6" s="33">
        <v>45.338983050847503</v>
      </c>
      <c r="AF6" s="34">
        <v>57</v>
      </c>
      <c r="AG6" s="32">
        <f>SUM(AG9:AG13)</f>
        <v>36</v>
      </c>
      <c r="AH6" s="33">
        <f>AG6/AF6*100</f>
        <v>63.157894736842103</v>
      </c>
      <c r="AI6" s="32">
        <f>SUM(AI8,AI10:AI13)</f>
        <v>21</v>
      </c>
      <c r="AJ6" s="33">
        <v>44.53125</v>
      </c>
      <c r="AK6" s="52">
        <f>SUM(AK8:AK13)</f>
        <v>137</v>
      </c>
      <c r="AL6" s="52">
        <f>SUM(AL8:AL13)</f>
        <v>72</v>
      </c>
      <c r="AM6" s="53">
        <f>AL6/AK6*100</f>
        <v>52.554744525547449</v>
      </c>
      <c r="AN6" s="52">
        <f>SUM(AN8:AN13)</f>
        <v>65</v>
      </c>
      <c r="AO6" s="53">
        <f>AN6/AK6*100</f>
        <v>47.445255474452551</v>
      </c>
      <c r="AP6" s="32">
        <f>SUM(AP8:AP13)</f>
        <v>95</v>
      </c>
      <c r="AQ6" s="32">
        <f>SUM(AQ9:AQ13)</f>
        <v>45</v>
      </c>
      <c r="AR6" s="33">
        <f>AQ6/AP6*100</f>
        <v>47.368421052631575</v>
      </c>
      <c r="AS6" s="32">
        <f>SUM(AS8:AS13)</f>
        <v>49</v>
      </c>
      <c r="AT6" s="38">
        <f>AS6/AP6*100</f>
        <v>51.578947368421055</v>
      </c>
    </row>
    <row r="7" spans="1:46">
      <c r="A7" s="35" t="s">
        <v>24</v>
      </c>
      <c r="B7" s="36">
        <v>0</v>
      </c>
      <c r="C7" s="37">
        <v>0</v>
      </c>
      <c r="D7" s="38">
        <v>0</v>
      </c>
      <c r="E7" s="37">
        <v>0</v>
      </c>
      <c r="F7" s="38">
        <v>0</v>
      </c>
      <c r="G7" s="39">
        <v>0</v>
      </c>
      <c r="H7" s="37">
        <v>0</v>
      </c>
      <c r="I7" s="37">
        <v>0</v>
      </c>
      <c r="J7" s="37">
        <v>0</v>
      </c>
      <c r="K7" s="37">
        <v>0</v>
      </c>
      <c r="L7" s="39">
        <v>0</v>
      </c>
      <c r="M7" s="37">
        <v>0</v>
      </c>
      <c r="N7" s="38">
        <v>0</v>
      </c>
      <c r="O7" s="37">
        <v>0</v>
      </c>
      <c r="P7" s="38">
        <v>0</v>
      </c>
      <c r="Q7" s="39">
        <v>0</v>
      </c>
      <c r="R7" s="37">
        <v>0</v>
      </c>
      <c r="S7" s="38">
        <v>0</v>
      </c>
      <c r="T7" s="37">
        <v>0</v>
      </c>
      <c r="U7" s="38">
        <v>0</v>
      </c>
      <c r="V7" s="39">
        <v>0</v>
      </c>
      <c r="W7" s="37">
        <v>0</v>
      </c>
      <c r="X7" s="38">
        <v>0</v>
      </c>
      <c r="Y7" s="37">
        <v>0</v>
      </c>
      <c r="Z7" s="38">
        <v>0</v>
      </c>
      <c r="AA7" s="37">
        <v>0</v>
      </c>
      <c r="AB7" s="37">
        <v>0</v>
      </c>
      <c r="AC7" s="38">
        <v>0</v>
      </c>
      <c r="AD7" s="37">
        <v>0</v>
      </c>
      <c r="AE7" s="38">
        <v>0</v>
      </c>
      <c r="AF7" s="39">
        <v>0</v>
      </c>
      <c r="AG7" s="37">
        <v>0</v>
      </c>
      <c r="AH7" s="38">
        <v>0</v>
      </c>
      <c r="AI7" s="37">
        <v>0</v>
      </c>
      <c r="AJ7" s="38">
        <v>0</v>
      </c>
      <c r="AK7" s="54">
        <v>0</v>
      </c>
      <c r="AL7" s="55">
        <v>0</v>
      </c>
      <c r="AM7" s="56">
        <v>0</v>
      </c>
      <c r="AN7" s="55">
        <v>0</v>
      </c>
      <c r="AO7" s="56">
        <v>0</v>
      </c>
      <c r="AP7" s="39">
        <v>0</v>
      </c>
      <c r="AQ7" s="37">
        <v>0</v>
      </c>
      <c r="AR7" s="38">
        <v>0</v>
      </c>
      <c r="AS7" s="37">
        <v>0</v>
      </c>
      <c r="AT7" s="38">
        <v>0</v>
      </c>
    </row>
    <row r="8" spans="1:46">
      <c r="A8" s="35" t="s">
        <v>25</v>
      </c>
      <c r="B8" s="36">
        <f t="shared" ref="B8:B13" si="0">C8+E8</f>
        <v>27</v>
      </c>
      <c r="C8" s="37">
        <f t="shared" ref="C8:C13" si="1">H8+M8+R8+W8+AB8+AG8+AL8+AQ8</f>
        <v>20</v>
      </c>
      <c r="D8" s="38">
        <f t="shared" ref="D8:D13" si="2">C8/B8*100</f>
        <v>74.074074074074076</v>
      </c>
      <c r="E8" s="37">
        <f t="shared" ref="E8:E13" si="3">J8+O8+T8+Y8+AD8+AI8+AN8+AS8</f>
        <v>7</v>
      </c>
      <c r="F8" s="38">
        <f t="shared" ref="F8:F13" si="4">E8/B8*100</f>
        <v>25.925925925925924</v>
      </c>
      <c r="G8" s="39">
        <f t="shared" ref="G8:G13" si="5">H8+J8</f>
        <v>1</v>
      </c>
      <c r="H8" s="37">
        <v>1</v>
      </c>
      <c r="I8" s="62">
        <f t="shared" ref="I8:I13" si="6">H8/G8*100</f>
        <v>100</v>
      </c>
      <c r="J8" s="37">
        <v>0</v>
      </c>
      <c r="K8" s="62">
        <f t="shared" ref="K8:K13" si="7">J8/G8*100</f>
        <v>0</v>
      </c>
      <c r="L8" s="39">
        <f t="shared" ref="L8:L13" si="8">M8+O8</f>
        <v>5</v>
      </c>
      <c r="M8" s="37">
        <v>4</v>
      </c>
      <c r="N8" s="38">
        <f t="shared" ref="N8:N13" si="9">M8/L8*100</f>
        <v>80</v>
      </c>
      <c r="O8" s="37">
        <v>1</v>
      </c>
      <c r="P8" s="38">
        <f t="shared" ref="P8:P13" si="10">O8/L8*100</f>
        <v>20</v>
      </c>
      <c r="Q8" s="39">
        <f t="shared" ref="Q8:Q13" si="11">R8+T8</f>
        <v>6</v>
      </c>
      <c r="R8" s="37">
        <v>4</v>
      </c>
      <c r="S8" s="38">
        <f t="shared" ref="S8:S13" si="12">R8/Q8*100</f>
        <v>66.666666666666657</v>
      </c>
      <c r="T8" s="37">
        <v>2</v>
      </c>
      <c r="U8" s="38">
        <f t="shared" ref="U8:U13" si="13">T8/Q8*100</f>
        <v>33.333333333333329</v>
      </c>
      <c r="V8" s="39">
        <f t="shared" ref="V8:V13" si="14">W8+Y8</f>
        <v>3</v>
      </c>
      <c r="W8" s="37">
        <v>2</v>
      </c>
      <c r="X8" s="38">
        <f t="shared" ref="X8:X13" si="15">W8/V8*100</f>
        <v>66.666666666666657</v>
      </c>
      <c r="Y8" s="37">
        <v>1</v>
      </c>
      <c r="Z8" s="38">
        <f t="shared" ref="Z8:Z13" si="16">Y8/V8*100</f>
        <v>33.333333333333329</v>
      </c>
      <c r="AA8" s="37">
        <f t="shared" ref="AA8:AA13" si="17">AB8+AD8</f>
        <v>4</v>
      </c>
      <c r="AB8" s="37">
        <v>2</v>
      </c>
      <c r="AC8" s="38">
        <f t="shared" ref="AC8:AC13" si="18">AB8/AA8*100</f>
        <v>50</v>
      </c>
      <c r="AD8" s="37">
        <v>2</v>
      </c>
      <c r="AE8" s="38">
        <f t="shared" ref="AE8:AE13" si="19">AD8/AA8*100</f>
        <v>50</v>
      </c>
      <c r="AF8" s="39">
        <f t="shared" ref="AF8:AF13" si="20">AG8+AI8</f>
        <v>1</v>
      </c>
      <c r="AG8" s="37">
        <v>0</v>
      </c>
      <c r="AH8" s="38">
        <v>0</v>
      </c>
      <c r="AI8" s="37">
        <v>1</v>
      </c>
      <c r="AJ8" s="38">
        <f>AI8/AF8*100</f>
        <v>100</v>
      </c>
      <c r="AK8" s="54">
        <f t="shared" ref="AK8:AK13" si="21">AL8+AN8</f>
        <v>6</v>
      </c>
      <c r="AL8" s="55">
        <v>6</v>
      </c>
      <c r="AM8" s="56">
        <f t="shared" ref="AM8:AM13" si="22">AL8/AK8*100</f>
        <v>100</v>
      </c>
      <c r="AN8" s="55">
        <v>0</v>
      </c>
      <c r="AO8" s="56">
        <f t="shared" ref="AO8:AO13" si="23">AN8/AK8*100</f>
        <v>0</v>
      </c>
      <c r="AP8" s="39">
        <f t="shared" ref="AP8:AP13" si="24">AQ8+AS8</f>
        <v>1</v>
      </c>
      <c r="AQ8" s="37">
        <v>1</v>
      </c>
      <c r="AR8" s="38">
        <v>0</v>
      </c>
      <c r="AS8" s="37">
        <v>0</v>
      </c>
      <c r="AT8" s="38">
        <v>100</v>
      </c>
    </row>
    <row r="9" spans="1:46">
      <c r="A9" s="35" t="s">
        <v>26</v>
      </c>
      <c r="B9" s="36">
        <f t="shared" si="0"/>
        <v>115</v>
      </c>
      <c r="C9" s="37">
        <f t="shared" si="1"/>
        <v>68</v>
      </c>
      <c r="D9" s="38">
        <f t="shared" si="2"/>
        <v>59.130434782608695</v>
      </c>
      <c r="E9" s="37">
        <f t="shared" si="3"/>
        <v>47</v>
      </c>
      <c r="F9" s="38">
        <f t="shared" si="4"/>
        <v>40.869565217391305</v>
      </c>
      <c r="G9" s="39">
        <f t="shared" si="5"/>
        <v>5</v>
      </c>
      <c r="H9" s="37">
        <v>0</v>
      </c>
      <c r="I9" s="62">
        <f t="shared" si="6"/>
        <v>0</v>
      </c>
      <c r="J9" s="37">
        <v>5</v>
      </c>
      <c r="K9" s="62">
        <f t="shared" si="7"/>
        <v>100</v>
      </c>
      <c r="L9" s="39">
        <f t="shared" si="8"/>
        <v>15</v>
      </c>
      <c r="M9" s="37">
        <v>9</v>
      </c>
      <c r="N9" s="38">
        <f t="shared" si="9"/>
        <v>60</v>
      </c>
      <c r="O9" s="37">
        <v>6</v>
      </c>
      <c r="P9" s="38">
        <f t="shared" si="10"/>
        <v>40</v>
      </c>
      <c r="Q9" s="39">
        <f t="shared" si="11"/>
        <v>22</v>
      </c>
      <c r="R9" s="37">
        <v>13</v>
      </c>
      <c r="S9" s="38">
        <f t="shared" si="12"/>
        <v>59.090909090909093</v>
      </c>
      <c r="T9" s="37">
        <v>9</v>
      </c>
      <c r="U9" s="38">
        <f t="shared" si="13"/>
        <v>40.909090909090914</v>
      </c>
      <c r="V9" s="39">
        <f t="shared" si="14"/>
        <v>15</v>
      </c>
      <c r="W9" s="37">
        <v>7</v>
      </c>
      <c r="X9" s="38">
        <f t="shared" si="15"/>
        <v>46.666666666666664</v>
      </c>
      <c r="Y9" s="37">
        <v>8</v>
      </c>
      <c r="Z9" s="38">
        <f t="shared" si="16"/>
        <v>53.333333333333336</v>
      </c>
      <c r="AA9" s="37">
        <f t="shared" si="17"/>
        <v>38</v>
      </c>
      <c r="AB9" s="37">
        <v>27</v>
      </c>
      <c r="AC9" s="38">
        <f t="shared" si="18"/>
        <v>71.05263157894737</v>
      </c>
      <c r="AD9" s="37">
        <v>11</v>
      </c>
      <c r="AE9" s="38">
        <f t="shared" si="19"/>
        <v>28.947368421052634</v>
      </c>
      <c r="AF9" s="39">
        <f t="shared" si="20"/>
        <v>2</v>
      </c>
      <c r="AG9" s="37">
        <v>2</v>
      </c>
      <c r="AH9" s="38">
        <v>100</v>
      </c>
      <c r="AI9" s="37">
        <v>0</v>
      </c>
      <c r="AJ9" s="38">
        <v>0</v>
      </c>
      <c r="AK9" s="54">
        <f t="shared" si="21"/>
        <v>11</v>
      </c>
      <c r="AL9" s="55">
        <v>8</v>
      </c>
      <c r="AM9" s="56">
        <f t="shared" si="22"/>
        <v>72.727272727272734</v>
      </c>
      <c r="AN9" s="55">
        <v>3</v>
      </c>
      <c r="AO9" s="56">
        <f t="shared" si="23"/>
        <v>27.27272727272727</v>
      </c>
      <c r="AP9" s="39">
        <f t="shared" si="24"/>
        <v>7</v>
      </c>
      <c r="AQ9" s="37">
        <v>2</v>
      </c>
      <c r="AR9" s="38">
        <f>AQ9/AP9*100</f>
        <v>28.571428571428569</v>
      </c>
      <c r="AS9" s="37">
        <v>5</v>
      </c>
      <c r="AT9" s="38">
        <f>AS9/AP9*100</f>
        <v>71.428571428571431</v>
      </c>
    </row>
    <row r="10" spans="1:46">
      <c r="A10" s="35" t="s">
        <v>27</v>
      </c>
      <c r="B10" s="36">
        <f t="shared" si="0"/>
        <v>218</v>
      </c>
      <c r="C10" s="37">
        <f t="shared" si="1"/>
        <v>129</v>
      </c>
      <c r="D10" s="38">
        <f t="shared" si="2"/>
        <v>59.174311926605505</v>
      </c>
      <c r="E10" s="37">
        <f t="shared" si="3"/>
        <v>89</v>
      </c>
      <c r="F10" s="38">
        <f t="shared" si="4"/>
        <v>40.825688073394495</v>
      </c>
      <c r="G10" s="39">
        <f t="shared" si="5"/>
        <v>9</v>
      </c>
      <c r="H10" s="37">
        <v>3</v>
      </c>
      <c r="I10" s="62">
        <f t="shared" si="6"/>
        <v>33.333333333333329</v>
      </c>
      <c r="J10" s="37">
        <v>6</v>
      </c>
      <c r="K10" s="62">
        <f t="shared" si="7"/>
        <v>66.666666666666657</v>
      </c>
      <c r="L10" s="39">
        <f t="shared" si="8"/>
        <v>20</v>
      </c>
      <c r="M10" s="37">
        <v>12</v>
      </c>
      <c r="N10" s="38">
        <f t="shared" si="9"/>
        <v>60</v>
      </c>
      <c r="O10" s="37">
        <v>8</v>
      </c>
      <c r="P10" s="38">
        <f t="shared" si="10"/>
        <v>40</v>
      </c>
      <c r="Q10" s="39">
        <f t="shared" si="11"/>
        <v>64</v>
      </c>
      <c r="R10" s="37">
        <v>36</v>
      </c>
      <c r="S10" s="38">
        <f t="shared" si="12"/>
        <v>56.25</v>
      </c>
      <c r="T10" s="37">
        <v>28</v>
      </c>
      <c r="U10" s="38">
        <f t="shared" si="13"/>
        <v>43.75</v>
      </c>
      <c r="V10" s="39">
        <f t="shared" si="14"/>
        <v>32</v>
      </c>
      <c r="W10" s="37">
        <v>19</v>
      </c>
      <c r="X10" s="38">
        <f t="shared" si="15"/>
        <v>59.375</v>
      </c>
      <c r="Y10" s="37">
        <v>13</v>
      </c>
      <c r="Z10" s="38">
        <f t="shared" si="16"/>
        <v>40.625</v>
      </c>
      <c r="AA10" s="37">
        <f t="shared" si="17"/>
        <v>59</v>
      </c>
      <c r="AB10" s="37">
        <v>37</v>
      </c>
      <c r="AC10" s="38">
        <f t="shared" si="18"/>
        <v>62.711864406779661</v>
      </c>
      <c r="AD10" s="37">
        <v>22</v>
      </c>
      <c r="AE10" s="38">
        <f t="shared" si="19"/>
        <v>37.288135593220339</v>
      </c>
      <c r="AF10" s="39">
        <f t="shared" si="20"/>
        <v>7</v>
      </c>
      <c r="AG10" s="37">
        <v>6</v>
      </c>
      <c r="AH10" s="38">
        <f>AG10/AF10*100</f>
        <v>85.714285714285708</v>
      </c>
      <c r="AI10" s="37">
        <v>1</v>
      </c>
      <c r="AJ10" s="38">
        <f>AI10/AF10*100</f>
        <v>14.285714285714285</v>
      </c>
      <c r="AK10" s="54">
        <f t="shared" si="21"/>
        <v>14</v>
      </c>
      <c r="AL10" s="55">
        <v>7</v>
      </c>
      <c r="AM10" s="56">
        <f t="shared" si="22"/>
        <v>50</v>
      </c>
      <c r="AN10" s="55">
        <v>7</v>
      </c>
      <c r="AO10" s="56">
        <f t="shared" si="23"/>
        <v>50</v>
      </c>
      <c r="AP10" s="39">
        <f t="shared" si="24"/>
        <v>13</v>
      </c>
      <c r="AQ10" s="37">
        <v>9</v>
      </c>
      <c r="AR10" s="38">
        <f>AQ10/AP10*100</f>
        <v>69.230769230769226</v>
      </c>
      <c r="AS10" s="37">
        <v>4</v>
      </c>
      <c r="AT10" s="38">
        <f>AS10/AP10*100</f>
        <v>30.76923076923077</v>
      </c>
    </row>
    <row r="11" spans="1:46">
      <c r="A11" s="35" t="s">
        <v>28</v>
      </c>
      <c r="B11" s="36">
        <f t="shared" si="0"/>
        <v>394</v>
      </c>
      <c r="C11" s="37">
        <f t="shared" si="1"/>
        <v>228</v>
      </c>
      <c r="D11" s="38">
        <f t="shared" si="2"/>
        <v>57.868020304568525</v>
      </c>
      <c r="E11" s="37">
        <f t="shared" si="3"/>
        <v>166</v>
      </c>
      <c r="F11" s="38">
        <f t="shared" si="4"/>
        <v>42.131979695431468</v>
      </c>
      <c r="G11" s="39">
        <f t="shared" si="5"/>
        <v>16</v>
      </c>
      <c r="H11" s="37">
        <v>9</v>
      </c>
      <c r="I11" s="62">
        <f t="shared" si="6"/>
        <v>56.25</v>
      </c>
      <c r="J11" s="37">
        <v>7</v>
      </c>
      <c r="K11" s="62">
        <f t="shared" si="7"/>
        <v>43.75</v>
      </c>
      <c r="L11" s="39">
        <f t="shared" si="8"/>
        <v>34</v>
      </c>
      <c r="M11" s="37">
        <v>22</v>
      </c>
      <c r="N11" s="38">
        <f t="shared" si="9"/>
        <v>64.705882352941174</v>
      </c>
      <c r="O11" s="37">
        <v>12</v>
      </c>
      <c r="P11" s="38">
        <f t="shared" si="10"/>
        <v>35.294117647058826</v>
      </c>
      <c r="Q11" s="39">
        <f t="shared" si="11"/>
        <v>83</v>
      </c>
      <c r="R11" s="37">
        <v>32</v>
      </c>
      <c r="S11" s="38">
        <f t="shared" si="12"/>
        <v>38.554216867469883</v>
      </c>
      <c r="T11" s="37">
        <v>51</v>
      </c>
      <c r="U11" s="38">
        <f t="shared" si="13"/>
        <v>61.445783132530117</v>
      </c>
      <c r="V11" s="39">
        <f t="shared" si="14"/>
        <v>44</v>
      </c>
      <c r="W11" s="37">
        <v>25</v>
      </c>
      <c r="X11" s="38">
        <f t="shared" si="15"/>
        <v>56.81818181818182</v>
      </c>
      <c r="Y11" s="37">
        <v>19</v>
      </c>
      <c r="Z11" s="38">
        <f t="shared" si="16"/>
        <v>43.18181818181818</v>
      </c>
      <c r="AA11" s="37">
        <f t="shared" si="17"/>
        <v>131</v>
      </c>
      <c r="AB11" s="37">
        <v>86</v>
      </c>
      <c r="AC11" s="38">
        <f t="shared" si="18"/>
        <v>65.648854961832058</v>
      </c>
      <c r="AD11" s="37">
        <v>45</v>
      </c>
      <c r="AE11" s="38">
        <f t="shared" si="19"/>
        <v>34.351145038167942</v>
      </c>
      <c r="AF11" s="39">
        <f t="shared" si="20"/>
        <v>17</v>
      </c>
      <c r="AG11" s="37">
        <v>12</v>
      </c>
      <c r="AH11" s="38">
        <f>AG11/AF11*100</f>
        <v>70.588235294117652</v>
      </c>
      <c r="AI11" s="37">
        <v>5</v>
      </c>
      <c r="AJ11" s="38">
        <f>AI11/AF11*100</f>
        <v>29.411764705882355</v>
      </c>
      <c r="AK11" s="54">
        <f t="shared" si="21"/>
        <v>37</v>
      </c>
      <c r="AL11" s="55">
        <v>21</v>
      </c>
      <c r="AM11" s="56">
        <f t="shared" si="22"/>
        <v>56.756756756756758</v>
      </c>
      <c r="AN11" s="55">
        <v>16</v>
      </c>
      <c r="AO11" s="56">
        <f t="shared" si="23"/>
        <v>43.243243243243242</v>
      </c>
      <c r="AP11" s="39">
        <f t="shared" si="24"/>
        <v>32</v>
      </c>
      <c r="AQ11" s="37">
        <v>21</v>
      </c>
      <c r="AR11" s="38">
        <f>AQ11/AP11*100</f>
        <v>65.625</v>
      </c>
      <c r="AS11" s="37">
        <v>11</v>
      </c>
      <c r="AT11" s="38">
        <f>AS11/AP11*100</f>
        <v>34.375</v>
      </c>
    </row>
    <row r="12" spans="1:46">
      <c r="A12" s="35" t="s">
        <v>29</v>
      </c>
      <c r="B12" s="36">
        <f t="shared" si="0"/>
        <v>396</v>
      </c>
      <c r="C12" s="37">
        <f t="shared" si="1"/>
        <v>167</v>
      </c>
      <c r="D12" s="38">
        <f t="shared" si="2"/>
        <v>42.171717171717169</v>
      </c>
      <c r="E12" s="37">
        <f t="shared" si="3"/>
        <v>229</v>
      </c>
      <c r="F12" s="38">
        <f t="shared" si="4"/>
        <v>57.828282828282831</v>
      </c>
      <c r="G12" s="39">
        <f t="shared" si="5"/>
        <v>23</v>
      </c>
      <c r="H12" s="37">
        <v>5</v>
      </c>
      <c r="I12" s="62">
        <f t="shared" si="6"/>
        <v>21.739130434782609</v>
      </c>
      <c r="J12" s="37">
        <v>18</v>
      </c>
      <c r="K12" s="62">
        <f t="shared" si="7"/>
        <v>78.260869565217391</v>
      </c>
      <c r="L12" s="39">
        <f t="shared" si="8"/>
        <v>21</v>
      </c>
      <c r="M12" s="37">
        <v>7</v>
      </c>
      <c r="N12" s="38">
        <f t="shared" si="9"/>
        <v>33.333333333333329</v>
      </c>
      <c r="O12" s="37">
        <v>14</v>
      </c>
      <c r="P12" s="38">
        <f t="shared" si="10"/>
        <v>66.666666666666657</v>
      </c>
      <c r="Q12" s="39">
        <f t="shared" si="11"/>
        <v>98</v>
      </c>
      <c r="R12" s="37">
        <v>33</v>
      </c>
      <c r="S12" s="38">
        <f t="shared" si="12"/>
        <v>33.673469387755098</v>
      </c>
      <c r="T12" s="37">
        <v>65</v>
      </c>
      <c r="U12" s="38">
        <f t="shared" si="13"/>
        <v>66.326530612244895</v>
      </c>
      <c r="V12" s="39">
        <f t="shared" si="14"/>
        <v>52</v>
      </c>
      <c r="W12" s="37">
        <v>17</v>
      </c>
      <c r="X12" s="38">
        <f t="shared" si="15"/>
        <v>32.692307692307693</v>
      </c>
      <c r="Y12" s="37">
        <v>35</v>
      </c>
      <c r="Z12" s="38">
        <f t="shared" si="16"/>
        <v>67.307692307692307</v>
      </c>
      <c r="AA12" s="37">
        <f t="shared" si="17"/>
        <v>124</v>
      </c>
      <c r="AB12" s="37">
        <v>73</v>
      </c>
      <c r="AC12" s="38">
        <f t="shared" si="18"/>
        <v>58.870967741935488</v>
      </c>
      <c r="AD12" s="37">
        <v>51</v>
      </c>
      <c r="AE12" s="38">
        <f t="shared" si="19"/>
        <v>41.12903225806452</v>
      </c>
      <c r="AF12" s="39">
        <f t="shared" si="20"/>
        <v>14</v>
      </c>
      <c r="AG12" s="37">
        <v>6</v>
      </c>
      <c r="AH12" s="38">
        <f>AG12/AF12*100</f>
        <v>42.857142857142854</v>
      </c>
      <c r="AI12" s="37">
        <v>8</v>
      </c>
      <c r="AJ12" s="38">
        <f>AI12/AF12*100</f>
        <v>57.142857142857139</v>
      </c>
      <c r="AK12" s="54">
        <f t="shared" si="21"/>
        <v>43</v>
      </c>
      <c r="AL12" s="55">
        <v>20</v>
      </c>
      <c r="AM12" s="56">
        <f t="shared" si="22"/>
        <v>46.511627906976742</v>
      </c>
      <c r="AN12" s="55">
        <v>23</v>
      </c>
      <c r="AO12" s="56">
        <f t="shared" si="23"/>
        <v>53.488372093023251</v>
      </c>
      <c r="AP12" s="39">
        <f t="shared" si="24"/>
        <v>21</v>
      </c>
      <c r="AQ12" s="37">
        <v>6</v>
      </c>
      <c r="AR12" s="38">
        <f>AQ12/AP12*100</f>
        <v>28.571428571428569</v>
      </c>
      <c r="AS12" s="37">
        <v>15</v>
      </c>
      <c r="AT12" s="38">
        <f>AS12/AP12*100</f>
        <v>71.428571428571431</v>
      </c>
    </row>
    <row r="13" spans="1:46">
      <c r="A13" s="40" t="s">
        <v>30</v>
      </c>
      <c r="B13" s="41">
        <f t="shared" si="0"/>
        <v>310</v>
      </c>
      <c r="C13" s="42">
        <f t="shared" si="1"/>
        <v>124</v>
      </c>
      <c r="D13" s="43">
        <f t="shared" si="2"/>
        <v>40</v>
      </c>
      <c r="E13" s="42">
        <f t="shared" si="3"/>
        <v>186</v>
      </c>
      <c r="F13" s="43">
        <f t="shared" si="4"/>
        <v>60</v>
      </c>
      <c r="G13" s="44">
        <f t="shared" si="5"/>
        <v>7</v>
      </c>
      <c r="H13" s="42">
        <v>1</v>
      </c>
      <c r="I13" s="63">
        <f t="shared" si="6"/>
        <v>14.285714285714285</v>
      </c>
      <c r="J13" s="42">
        <v>6</v>
      </c>
      <c r="K13" s="63">
        <f t="shared" si="7"/>
        <v>85.714285714285708</v>
      </c>
      <c r="L13" s="44">
        <f t="shared" si="8"/>
        <v>19</v>
      </c>
      <c r="M13" s="42">
        <v>7</v>
      </c>
      <c r="N13" s="43">
        <f t="shared" si="9"/>
        <v>36.84210526315789</v>
      </c>
      <c r="O13" s="42">
        <v>12</v>
      </c>
      <c r="P13" s="43">
        <f t="shared" si="10"/>
        <v>63.157894736842103</v>
      </c>
      <c r="Q13" s="44">
        <f t="shared" si="11"/>
        <v>66</v>
      </c>
      <c r="R13" s="42">
        <v>25</v>
      </c>
      <c r="S13" s="43">
        <f t="shared" si="12"/>
        <v>37.878787878787875</v>
      </c>
      <c r="T13" s="42">
        <v>41</v>
      </c>
      <c r="U13" s="43">
        <f t="shared" si="13"/>
        <v>62.121212121212125</v>
      </c>
      <c r="V13" s="44">
        <f t="shared" si="14"/>
        <v>39</v>
      </c>
      <c r="W13" s="42">
        <v>15</v>
      </c>
      <c r="X13" s="43">
        <f t="shared" si="15"/>
        <v>38.461538461538467</v>
      </c>
      <c r="Y13" s="42">
        <v>24</v>
      </c>
      <c r="Z13" s="43">
        <f t="shared" si="16"/>
        <v>61.53846153846154</v>
      </c>
      <c r="AA13" s="42">
        <f t="shared" si="17"/>
        <v>116</v>
      </c>
      <c r="AB13" s="42">
        <v>49</v>
      </c>
      <c r="AC13" s="43">
        <f t="shared" si="18"/>
        <v>42.241379310344826</v>
      </c>
      <c r="AD13" s="42">
        <v>67</v>
      </c>
      <c r="AE13" s="43">
        <f t="shared" si="19"/>
        <v>57.758620689655174</v>
      </c>
      <c r="AF13" s="44">
        <f t="shared" si="20"/>
        <v>16</v>
      </c>
      <c r="AG13" s="42">
        <v>10</v>
      </c>
      <c r="AH13" s="43">
        <f>AG13/AF13*100</f>
        <v>62.5</v>
      </c>
      <c r="AI13" s="42">
        <v>6</v>
      </c>
      <c r="AJ13" s="43">
        <f>AI13/AF13*100</f>
        <v>37.5</v>
      </c>
      <c r="AK13" s="57">
        <f t="shared" si="21"/>
        <v>26</v>
      </c>
      <c r="AL13" s="58">
        <v>10</v>
      </c>
      <c r="AM13" s="59">
        <f t="shared" si="22"/>
        <v>38.461538461538467</v>
      </c>
      <c r="AN13" s="58">
        <v>16</v>
      </c>
      <c r="AO13" s="59">
        <f t="shared" si="23"/>
        <v>61.53846153846154</v>
      </c>
      <c r="AP13" s="44">
        <f t="shared" si="24"/>
        <v>21</v>
      </c>
      <c r="AQ13" s="42">
        <v>7</v>
      </c>
      <c r="AR13" s="43">
        <f>AQ13/AP13*100</f>
        <v>33.333333333333329</v>
      </c>
      <c r="AS13" s="42">
        <v>14</v>
      </c>
      <c r="AT13" s="43">
        <f>AS13/AP13*100</f>
        <v>66.666666666666657</v>
      </c>
    </row>
    <row r="14" spans="1:46">
      <c r="A14" s="21" t="s">
        <v>31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</row>
    <row r="15" spans="1:46">
      <c r="A15" s="19" t="s">
        <v>8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</row>
  </sheetData>
  <mergeCells count="40">
    <mergeCell ref="A1:AT1"/>
    <mergeCell ref="A2:AR2"/>
    <mergeCell ref="AS2:AT2"/>
    <mergeCell ref="A3:A5"/>
    <mergeCell ref="B3:F3"/>
    <mergeCell ref="G3:K3"/>
    <mergeCell ref="L3:P3"/>
    <mergeCell ref="Q3:U3"/>
    <mergeCell ref="V3:Z3"/>
    <mergeCell ref="AA3:AE3"/>
    <mergeCell ref="AF3:AJ3"/>
    <mergeCell ref="AK3:AO3"/>
    <mergeCell ref="AP3:AT3"/>
    <mergeCell ref="B4:B5"/>
    <mergeCell ref="C4:C5"/>
    <mergeCell ref="E4:E5"/>
    <mergeCell ref="G4:G5"/>
    <mergeCell ref="H4:H5"/>
    <mergeCell ref="J4:J5"/>
    <mergeCell ref="L4:L5"/>
    <mergeCell ref="AF4:AF5"/>
    <mergeCell ref="M4:M5"/>
    <mergeCell ref="O4:O5"/>
    <mergeCell ref="Q4:Q5"/>
    <mergeCell ref="R4:R5"/>
    <mergeCell ref="T4:T5"/>
    <mergeCell ref="V4:V5"/>
    <mergeCell ref="W4:W5"/>
    <mergeCell ref="Y4:Y5"/>
    <mergeCell ref="AA4:AA5"/>
    <mergeCell ref="AB4:AB5"/>
    <mergeCell ref="AD4:AD5"/>
    <mergeCell ref="AQ4:AQ5"/>
    <mergeCell ref="AS4:AS5"/>
    <mergeCell ref="AG4:AG5"/>
    <mergeCell ref="AI4:AI5"/>
    <mergeCell ref="AK4:AK5"/>
    <mergeCell ref="AL4:AL5"/>
    <mergeCell ref="AN4:AN5"/>
    <mergeCell ref="AP4:AP5"/>
  </mergeCells>
  <phoneticPr fontId="17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T15"/>
  <sheetViews>
    <sheetView workbookViewId="0"/>
  </sheetViews>
  <sheetFormatPr defaultColWidth="8" defaultRowHeight="16.5"/>
  <cols>
    <col min="1" max="1024" width="9" customWidth="1"/>
    <col min="1025" max="1025" width="8" customWidth="1"/>
  </cols>
  <sheetData>
    <row r="1" spans="1:46" ht="21">
      <c r="A1" s="127" t="s">
        <v>10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7"/>
      <c r="AO1" s="127"/>
      <c r="AP1" s="127"/>
      <c r="AQ1" s="127"/>
      <c r="AR1" s="127"/>
      <c r="AS1" s="127"/>
      <c r="AT1" s="127"/>
    </row>
    <row r="2" spans="1:46" ht="19.5">
      <c r="A2" s="128" t="s">
        <v>37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  <c r="AJ2" s="128"/>
      <c r="AK2" s="128"/>
      <c r="AL2" s="128"/>
      <c r="AM2" s="128"/>
      <c r="AN2" s="128"/>
      <c r="AO2" s="128"/>
      <c r="AP2" s="128"/>
      <c r="AQ2" s="128"/>
      <c r="AR2" s="128"/>
      <c r="AS2" s="129" t="s">
        <v>12</v>
      </c>
      <c r="AT2" s="129"/>
    </row>
    <row r="3" spans="1:46" ht="19.5">
      <c r="A3" s="122" t="s">
        <v>13</v>
      </c>
      <c r="B3" s="123" t="s">
        <v>14</v>
      </c>
      <c r="C3" s="123"/>
      <c r="D3" s="123"/>
      <c r="E3" s="123"/>
      <c r="F3" s="123"/>
      <c r="G3" s="123" t="s">
        <v>15</v>
      </c>
      <c r="H3" s="123"/>
      <c r="I3" s="123"/>
      <c r="J3" s="123"/>
      <c r="K3" s="123"/>
      <c r="L3" s="123" t="s">
        <v>16</v>
      </c>
      <c r="M3" s="123"/>
      <c r="N3" s="123"/>
      <c r="O3" s="123"/>
      <c r="P3" s="123"/>
      <c r="Q3" s="123" t="s">
        <v>38</v>
      </c>
      <c r="R3" s="123"/>
      <c r="S3" s="123"/>
      <c r="T3" s="123"/>
      <c r="U3" s="123"/>
      <c r="V3" s="123" t="s">
        <v>18</v>
      </c>
      <c r="W3" s="123"/>
      <c r="X3" s="123"/>
      <c r="Y3" s="123"/>
      <c r="Z3" s="123"/>
      <c r="AA3" s="123" t="s">
        <v>39</v>
      </c>
      <c r="AB3" s="123"/>
      <c r="AC3" s="123"/>
      <c r="AD3" s="123"/>
      <c r="AE3" s="123"/>
      <c r="AF3" s="123" t="s">
        <v>20</v>
      </c>
      <c r="AG3" s="123"/>
      <c r="AH3" s="123"/>
      <c r="AI3" s="123"/>
      <c r="AJ3" s="123"/>
      <c r="AK3" s="124" t="s">
        <v>21</v>
      </c>
      <c r="AL3" s="124"/>
      <c r="AM3" s="124"/>
      <c r="AN3" s="124"/>
      <c r="AO3" s="124"/>
      <c r="AP3" s="126" t="s">
        <v>22</v>
      </c>
      <c r="AQ3" s="126"/>
      <c r="AR3" s="126"/>
      <c r="AS3" s="126"/>
      <c r="AT3" s="126"/>
    </row>
    <row r="4" spans="1:46">
      <c r="A4" s="122"/>
      <c r="B4" s="117" t="s">
        <v>23</v>
      </c>
      <c r="C4" s="116" t="s">
        <v>4</v>
      </c>
      <c r="D4" s="23"/>
      <c r="E4" s="116" t="s">
        <v>5</v>
      </c>
      <c r="F4" s="24"/>
      <c r="G4" s="117" t="s">
        <v>23</v>
      </c>
      <c r="H4" s="116" t="s">
        <v>4</v>
      </c>
      <c r="I4" s="23"/>
      <c r="J4" s="116" t="s">
        <v>5</v>
      </c>
      <c r="K4" s="24"/>
      <c r="L4" s="117" t="s">
        <v>23</v>
      </c>
      <c r="M4" s="116" t="s">
        <v>4</v>
      </c>
      <c r="N4" s="23"/>
      <c r="O4" s="116" t="s">
        <v>5</v>
      </c>
      <c r="P4" s="24"/>
      <c r="Q4" s="117" t="s">
        <v>23</v>
      </c>
      <c r="R4" s="116" t="s">
        <v>4</v>
      </c>
      <c r="S4" s="23"/>
      <c r="T4" s="116" t="s">
        <v>5</v>
      </c>
      <c r="U4" s="24"/>
      <c r="V4" s="117" t="s">
        <v>23</v>
      </c>
      <c r="W4" s="116" t="s">
        <v>4</v>
      </c>
      <c r="X4" s="23"/>
      <c r="Y4" s="116" t="s">
        <v>5</v>
      </c>
      <c r="Z4" s="24"/>
      <c r="AA4" s="118" t="s">
        <v>23</v>
      </c>
      <c r="AB4" s="116" t="s">
        <v>4</v>
      </c>
      <c r="AC4" s="26"/>
      <c r="AD4" s="116" t="s">
        <v>5</v>
      </c>
      <c r="AE4" s="26"/>
      <c r="AF4" s="117" t="s">
        <v>23</v>
      </c>
      <c r="AG4" s="116" t="s">
        <v>4</v>
      </c>
      <c r="AH4" s="23"/>
      <c r="AI4" s="116" t="s">
        <v>5</v>
      </c>
      <c r="AJ4" s="24"/>
      <c r="AK4" s="117" t="s">
        <v>23</v>
      </c>
      <c r="AL4" s="116" t="s">
        <v>4</v>
      </c>
      <c r="AM4" s="23"/>
      <c r="AN4" s="116" t="s">
        <v>5</v>
      </c>
      <c r="AO4" s="24"/>
      <c r="AP4" s="117" t="s">
        <v>23</v>
      </c>
      <c r="AQ4" s="116" t="s">
        <v>4</v>
      </c>
      <c r="AR4" s="23"/>
      <c r="AS4" s="116" t="s">
        <v>5</v>
      </c>
      <c r="AT4" s="24"/>
    </row>
    <row r="5" spans="1:46">
      <c r="A5" s="122"/>
      <c r="B5" s="117"/>
      <c r="C5" s="116"/>
      <c r="D5" s="27" t="s">
        <v>6</v>
      </c>
      <c r="E5" s="116"/>
      <c r="F5" s="28" t="s">
        <v>6</v>
      </c>
      <c r="G5" s="117"/>
      <c r="H5" s="116"/>
      <c r="I5" s="27" t="s">
        <v>6</v>
      </c>
      <c r="J5" s="116"/>
      <c r="K5" s="28" t="s">
        <v>6</v>
      </c>
      <c r="L5" s="117"/>
      <c r="M5" s="116"/>
      <c r="N5" s="27" t="s">
        <v>6</v>
      </c>
      <c r="O5" s="116"/>
      <c r="P5" s="28" t="s">
        <v>6</v>
      </c>
      <c r="Q5" s="117"/>
      <c r="R5" s="116"/>
      <c r="S5" s="27" t="s">
        <v>6</v>
      </c>
      <c r="T5" s="116"/>
      <c r="U5" s="28" t="s">
        <v>6</v>
      </c>
      <c r="V5" s="117"/>
      <c r="W5" s="116"/>
      <c r="X5" s="27" t="s">
        <v>6</v>
      </c>
      <c r="Y5" s="116"/>
      <c r="Z5" s="28" t="s">
        <v>6</v>
      </c>
      <c r="AA5" s="118"/>
      <c r="AB5" s="116"/>
      <c r="AC5" s="28" t="s">
        <v>6</v>
      </c>
      <c r="AD5" s="116"/>
      <c r="AE5" s="29" t="s">
        <v>6</v>
      </c>
      <c r="AF5" s="117"/>
      <c r="AG5" s="116"/>
      <c r="AH5" s="27" t="s">
        <v>6</v>
      </c>
      <c r="AI5" s="116"/>
      <c r="AJ5" s="28" t="s">
        <v>6</v>
      </c>
      <c r="AK5" s="117"/>
      <c r="AL5" s="116"/>
      <c r="AM5" s="27" t="s">
        <v>6</v>
      </c>
      <c r="AN5" s="116"/>
      <c r="AO5" s="28" t="s">
        <v>6</v>
      </c>
      <c r="AP5" s="117"/>
      <c r="AQ5" s="116"/>
      <c r="AR5" s="27" t="s">
        <v>6</v>
      </c>
      <c r="AS5" s="116"/>
      <c r="AT5" s="22" t="s">
        <v>6</v>
      </c>
    </row>
    <row r="6" spans="1:46">
      <c r="A6" s="49" t="s">
        <v>23</v>
      </c>
      <c r="B6" s="64">
        <f>C6+E6</f>
        <v>1406</v>
      </c>
      <c r="C6" s="65">
        <f>SUM(C7:C13)</f>
        <v>699</v>
      </c>
      <c r="D6" s="66">
        <f>C6/B6*100</f>
        <v>49.715504978662871</v>
      </c>
      <c r="E6" s="65">
        <f>SUM(E8:E13)</f>
        <v>707</v>
      </c>
      <c r="F6" s="66">
        <f>E6/B6*100</f>
        <v>50.284495021337129</v>
      </c>
      <c r="G6" s="67">
        <f>SUM(H6+J6)</f>
        <v>61</v>
      </c>
      <c r="H6" s="65">
        <f>SUM(H8:H13)</f>
        <v>21</v>
      </c>
      <c r="I6" s="68">
        <f>H6/G6*100</f>
        <v>34.42622950819672</v>
      </c>
      <c r="J6" s="65">
        <f>SUM(J9:J13)</f>
        <v>40</v>
      </c>
      <c r="K6" s="68">
        <f>J6/G6*100</f>
        <v>65.573770491803273</v>
      </c>
      <c r="L6" s="50">
        <f>SUM(L8:L13)</f>
        <v>114</v>
      </c>
      <c r="M6" s="50">
        <f>SUM(M8:M13)</f>
        <v>61</v>
      </c>
      <c r="N6" s="66">
        <f>M6/L6*100</f>
        <v>53.508771929824562</v>
      </c>
      <c r="O6" s="50">
        <f>SUM(O8:O13)</f>
        <v>53</v>
      </c>
      <c r="P6" s="66">
        <v>46.086956521739097</v>
      </c>
      <c r="Q6" s="67">
        <f>SUM(Q8:Q13)</f>
        <v>338</v>
      </c>
      <c r="R6" s="65">
        <f>SUM(R8:R13)</f>
        <v>140</v>
      </c>
      <c r="S6" s="66">
        <f>R6/Q6*100</f>
        <v>41.42011834319527</v>
      </c>
      <c r="T6" s="65">
        <f>SUM(T8:T13)</f>
        <v>198</v>
      </c>
      <c r="U6" s="66">
        <f>T6/Q6*100</f>
        <v>58.57988165680473</v>
      </c>
      <c r="V6" s="67">
        <f>SUM(V8:V13)</f>
        <v>185</v>
      </c>
      <c r="W6" s="65">
        <f>SUM(W8:W13)</f>
        <v>86</v>
      </c>
      <c r="X6" s="66">
        <f>W6/V6*100</f>
        <v>46.486486486486491</v>
      </c>
      <c r="Y6" s="65">
        <f>SUM(Y8:Y13)</f>
        <v>99</v>
      </c>
      <c r="Z6" s="66">
        <f>Y6/V6*100</f>
        <v>53.513513513513509</v>
      </c>
      <c r="AA6" s="65">
        <f>SUM(AA8:AA13)</f>
        <v>419</v>
      </c>
      <c r="AB6" s="65">
        <f>SUM(AB8:AB13)</f>
        <v>238</v>
      </c>
      <c r="AC6" s="66">
        <f>AB6/AA6*100</f>
        <v>56.801909307875896</v>
      </c>
      <c r="AD6" s="65">
        <f>SUM(AD8:AD13)</f>
        <v>181</v>
      </c>
      <c r="AE6" s="66">
        <v>45.338983050847503</v>
      </c>
      <c r="AF6" s="67">
        <v>57</v>
      </c>
      <c r="AG6" s="65">
        <f>SUM(AG9:AG13)</f>
        <v>35</v>
      </c>
      <c r="AH6" s="66">
        <f>AG6/AF6*100</f>
        <v>61.403508771929829</v>
      </c>
      <c r="AI6" s="65">
        <f>SUM(AI8,AI10:AI13)</f>
        <v>22</v>
      </c>
      <c r="AJ6" s="66">
        <v>44.53125</v>
      </c>
      <c r="AK6" s="67">
        <f>SUM(AK8:AK13)</f>
        <v>137</v>
      </c>
      <c r="AL6" s="67">
        <f>SUM(AL8:AL13)</f>
        <v>72</v>
      </c>
      <c r="AM6" s="66">
        <f>AL6/AK6*100</f>
        <v>52.554744525547449</v>
      </c>
      <c r="AN6" s="67">
        <f>SUM(AN8:AN13)</f>
        <v>65</v>
      </c>
      <c r="AO6" s="66">
        <f>AN6/AK6*100</f>
        <v>47.445255474452551</v>
      </c>
      <c r="AP6" s="65">
        <f>SUM(AP8:AP13)</f>
        <v>95</v>
      </c>
      <c r="AQ6" s="65">
        <f>SUM(AQ9:AQ13)</f>
        <v>45</v>
      </c>
      <c r="AR6" s="66">
        <f>AQ6/AP6*100</f>
        <v>47.368421052631575</v>
      </c>
      <c r="AS6" s="65">
        <f>SUM(AS8:AS13)</f>
        <v>49</v>
      </c>
      <c r="AT6" s="69">
        <f>AS6/AP6*100</f>
        <v>51.578947368421055</v>
      </c>
    </row>
    <row r="7" spans="1:46">
      <c r="A7" s="35" t="s">
        <v>24</v>
      </c>
      <c r="B7" s="70">
        <v>0</v>
      </c>
      <c r="C7" s="71">
        <v>0</v>
      </c>
      <c r="D7" s="69">
        <v>0</v>
      </c>
      <c r="E7" s="71">
        <v>0</v>
      </c>
      <c r="F7" s="69">
        <v>0</v>
      </c>
      <c r="G7" s="72">
        <v>0</v>
      </c>
      <c r="H7" s="71">
        <v>0</v>
      </c>
      <c r="I7" s="71">
        <v>0</v>
      </c>
      <c r="J7" s="71">
        <v>0</v>
      </c>
      <c r="K7" s="71">
        <v>0</v>
      </c>
      <c r="L7" s="72">
        <v>0</v>
      </c>
      <c r="M7" s="71">
        <v>0</v>
      </c>
      <c r="N7" s="69">
        <v>0</v>
      </c>
      <c r="O7" s="71">
        <v>0</v>
      </c>
      <c r="P7" s="69">
        <v>0</v>
      </c>
      <c r="Q7" s="72">
        <v>0</v>
      </c>
      <c r="R7" s="71">
        <v>0</v>
      </c>
      <c r="S7" s="69">
        <v>0</v>
      </c>
      <c r="T7" s="71">
        <v>0</v>
      </c>
      <c r="U7" s="69">
        <v>0</v>
      </c>
      <c r="V7" s="72">
        <v>0</v>
      </c>
      <c r="W7" s="71">
        <v>0</v>
      </c>
      <c r="X7" s="69">
        <v>0</v>
      </c>
      <c r="Y7" s="71">
        <v>0</v>
      </c>
      <c r="Z7" s="69">
        <v>0</v>
      </c>
      <c r="AA7" s="71">
        <v>0</v>
      </c>
      <c r="AB7" s="71">
        <v>0</v>
      </c>
      <c r="AC7" s="69">
        <v>0</v>
      </c>
      <c r="AD7" s="71">
        <v>0</v>
      </c>
      <c r="AE7" s="69">
        <v>0</v>
      </c>
      <c r="AF7" s="72">
        <v>0</v>
      </c>
      <c r="AG7" s="71">
        <v>0</v>
      </c>
      <c r="AH7" s="69">
        <v>0</v>
      </c>
      <c r="AI7" s="71">
        <v>0</v>
      </c>
      <c r="AJ7" s="69">
        <v>0</v>
      </c>
      <c r="AK7" s="72">
        <v>0</v>
      </c>
      <c r="AL7" s="72">
        <v>0</v>
      </c>
      <c r="AM7" s="72">
        <v>0</v>
      </c>
      <c r="AN7" s="72">
        <v>0</v>
      </c>
      <c r="AO7" s="72">
        <v>0</v>
      </c>
      <c r="AP7" s="72">
        <v>0</v>
      </c>
      <c r="AQ7" s="71">
        <v>0</v>
      </c>
      <c r="AR7" s="69">
        <v>0</v>
      </c>
      <c r="AS7" s="71">
        <v>0</v>
      </c>
      <c r="AT7" s="69">
        <v>0</v>
      </c>
    </row>
    <row r="8" spans="1:46">
      <c r="A8" s="35" t="s">
        <v>25</v>
      </c>
      <c r="B8" s="70">
        <f t="shared" ref="B8:B13" si="0">C8+E8</f>
        <v>28</v>
      </c>
      <c r="C8" s="71">
        <f t="shared" ref="C8:C13" si="1">H8+M8+R8+W8+AB8+AG8+AL8+AQ8</f>
        <v>21</v>
      </c>
      <c r="D8" s="69">
        <f t="shared" ref="D8:D13" si="2">C8/B8*100</f>
        <v>75</v>
      </c>
      <c r="E8" s="71">
        <f t="shared" ref="E8:E13" si="3">J8+O8+T8+Y8+AD8+AI8+AN8+AS8</f>
        <v>7</v>
      </c>
      <c r="F8" s="69">
        <f t="shared" ref="F8:F13" si="4">E8/B8*100</f>
        <v>25</v>
      </c>
      <c r="G8" s="72">
        <f t="shared" ref="G8:G13" si="5">H8+J8</f>
        <v>1</v>
      </c>
      <c r="H8" s="71">
        <v>1</v>
      </c>
      <c r="I8" s="73">
        <f t="shared" ref="I8:I13" si="6">H8/G8*100</f>
        <v>100</v>
      </c>
      <c r="J8" s="71">
        <v>0</v>
      </c>
      <c r="K8" s="73">
        <f t="shared" ref="K8:K13" si="7">J8/G8*100</f>
        <v>0</v>
      </c>
      <c r="L8" s="72">
        <f t="shared" ref="L8:L13" si="8">M8+O8</f>
        <v>5</v>
      </c>
      <c r="M8" s="71">
        <v>4</v>
      </c>
      <c r="N8" s="69">
        <f t="shared" ref="N8:N13" si="9">M8/L8*100</f>
        <v>80</v>
      </c>
      <c r="O8" s="71">
        <v>1</v>
      </c>
      <c r="P8" s="69">
        <f t="shared" ref="P8:P13" si="10">O8/L8*100</f>
        <v>20</v>
      </c>
      <c r="Q8" s="72">
        <f t="shared" ref="Q8:Q13" si="11">R8+T8</f>
        <v>6</v>
      </c>
      <c r="R8" s="71">
        <v>4</v>
      </c>
      <c r="S8" s="69">
        <f t="shared" ref="S8:S13" si="12">R8/Q8*100</f>
        <v>66.666666666666657</v>
      </c>
      <c r="T8" s="71">
        <v>2</v>
      </c>
      <c r="U8" s="69">
        <f t="shared" ref="U8:U13" si="13">T8/Q8*100</f>
        <v>33.333333333333329</v>
      </c>
      <c r="V8" s="72">
        <f t="shared" ref="V8:V13" si="14">W8+Y8</f>
        <v>3</v>
      </c>
      <c r="W8" s="71">
        <v>2</v>
      </c>
      <c r="X8" s="69">
        <f t="shared" ref="X8:X13" si="15">W8/V8*100</f>
        <v>66.666666666666657</v>
      </c>
      <c r="Y8" s="71">
        <v>1</v>
      </c>
      <c r="Z8" s="69">
        <f t="shared" ref="Z8:Z13" si="16">Y8/V8*100</f>
        <v>33.333333333333329</v>
      </c>
      <c r="AA8" s="71">
        <f t="shared" ref="AA8:AA13" si="17">AB8+AD8</f>
        <v>5</v>
      </c>
      <c r="AB8" s="71">
        <v>3</v>
      </c>
      <c r="AC8" s="69">
        <f t="shared" ref="AC8:AC13" si="18">AB8/AA8*100</f>
        <v>60</v>
      </c>
      <c r="AD8" s="71">
        <v>2</v>
      </c>
      <c r="AE8" s="69">
        <f t="shared" ref="AE8:AE13" si="19">AD8/AA8*100</f>
        <v>40</v>
      </c>
      <c r="AF8" s="72">
        <f t="shared" ref="AF8:AF13" si="20">AG8+AI8</f>
        <v>1</v>
      </c>
      <c r="AG8" s="71">
        <v>0</v>
      </c>
      <c r="AH8" s="69">
        <v>0</v>
      </c>
      <c r="AI8" s="71">
        <v>1</v>
      </c>
      <c r="AJ8" s="69">
        <f>AI8/AF8*100</f>
        <v>100</v>
      </c>
      <c r="AK8" s="72">
        <f t="shared" ref="AK8:AK13" si="21">AL8+AN8</f>
        <v>6</v>
      </c>
      <c r="AL8" s="72">
        <v>6</v>
      </c>
      <c r="AM8" s="69">
        <f t="shared" ref="AM8:AM13" si="22">AL8/AK8*100</f>
        <v>100</v>
      </c>
      <c r="AN8" s="55">
        <v>0</v>
      </c>
      <c r="AO8" s="56">
        <f t="shared" ref="AO8:AO13" si="23">AN8/AK8*100</f>
        <v>0</v>
      </c>
      <c r="AP8" s="72">
        <f t="shared" ref="AP8:AP13" si="24">AQ8+AS8</f>
        <v>1</v>
      </c>
      <c r="AQ8" s="71">
        <v>1</v>
      </c>
      <c r="AR8" s="69">
        <v>0</v>
      </c>
      <c r="AS8" s="71">
        <v>0</v>
      </c>
      <c r="AT8" s="69">
        <v>100</v>
      </c>
    </row>
    <row r="9" spans="1:46">
      <c r="A9" s="35" t="s">
        <v>26</v>
      </c>
      <c r="B9" s="70">
        <f t="shared" si="0"/>
        <v>112</v>
      </c>
      <c r="C9" s="71">
        <f t="shared" si="1"/>
        <v>63</v>
      </c>
      <c r="D9" s="69">
        <f t="shared" si="2"/>
        <v>56.25</v>
      </c>
      <c r="E9" s="71">
        <f t="shared" si="3"/>
        <v>49</v>
      </c>
      <c r="F9" s="69">
        <f t="shared" si="4"/>
        <v>43.75</v>
      </c>
      <c r="G9" s="72">
        <f t="shared" si="5"/>
        <v>5</v>
      </c>
      <c r="H9" s="71">
        <v>0</v>
      </c>
      <c r="I9" s="73">
        <f t="shared" si="6"/>
        <v>0</v>
      </c>
      <c r="J9" s="71">
        <v>5</v>
      </c>
      <c r="K9" s="73">
        <f t="shared" si="7"/>
        <v>100</v>
      </c>
      <c r="L9" s="72">
        <f t="shared" si="8"/>
        <v>15</v>
      </c>
      <c r="M9" s="71">
        <v>9</v>
      </c>
      <c r="N9" s="69">
        <f t="shared" si="9"/>
        <v>60</v>
      </c>
      <c r="O9" s="71">
        <v>6</v>
      </c>
      <c r="P9" s="69">
        <f t="shared" si="10"/>
        <v>40</v>
      </c>
      <c r="Q9" s="72">
        <f t="shared" si="11"/>
        <v>22</v>
      </c>
      <c r="R9" s="71">
        <v>13</v>
      </c>
      <c r="S9" s="69">
        <f t="shared" si="12"/>
        <v>59.090909090909093</v>
      </c>
      <c r="T9" s="71">
        <v>9</v>
      </c>
      <c r="U9" s="69">
        <f t="shared" si="13"/>
        <v>40.909090909090914</v>
      </c>
      <c r="V9" s="72">
        <f t="shared" si="14"/>
        <v>13</v>
      </c>
      <c r="W9" s="71">
        <v>5</v>
      </c>
      <c r="X9" s="69">
        <f t="shared" si="15"/>
        <v>38.461538461538467</v>
      </c>
      <c r="Y9" s="71">
        <v>8</v>
      </c>
      <c r="Z9" s="69">
        <f t="shared" si="16"/>
        <v>61.53846153846154</v>
      </c>
      <c r="AA9" s="71">
        <f t="shared" si="17"/>
        <v>37</v>
      </c>
      <c r="AB9" s="71">
        <v>24</v>
      </c>
      <c r="AC9" s="69">
        <f t="shared" si="18"/>
        <v>64.86486486486487</v>
      </c>
      <c r="AD9" s="71">
        <v>13</v>
      </c>
      <c r="AE9" s="69">
        <f t="shared" si="19"/>
        <v>35.135135135135137</v>
      </c>
      <c r="AF9" s="72">
        <f t="shared" si="20"/>
        <v>2</v>
      </c>
      <c r="AG9" s="71">
        <v>2</v>
      </c>
      <c r="AH9" s="69">
        <v>100</v>
      </c>
      <c r="AI9" s="71">
        <v>0</v>
      </c>
      <c r="AJ9" s="69">
        <v>0</v>
      </c>
      <c r="AK9" s="72">
        <f t="shared" si="21"/>
        <v>11</v>
      </c>
      <c r="AL9" s="72">
        <v>8</v>
      </c>
      <c r="AM9" s="69">
        <f t="shared" si="22"/>
        <v>72.727272727272734</v>
      </c>
      <c r="AN9" s="72">
        <v>3</v>
      </c>
      <c r="AO9" s="69">
        <f t="shared" si="23"/>
        <v>27.27272727272727</v>
      </c>
      <c r="AP9" s="72">
        <f t="shared" si="24"/>
        <v>7</v>
      </c>
      <c r="AQ9" s="71">
        <v>2</v>
      </c>
      <c r="AR9" s="69">
        <f>AQ9/AP9*100</f>
        <v>28.571428571428569</v>
      </c>
      <c r="AS9" s="71">
        <v>5</v>
      </c>
      <c r="AT9" s="69">
        <f>AS9/AP9*100</f>
        <v>71.428571428571431</v>
      </c>
    </row>
    <row r="10" spans="1:46">
      <c r="A10" s="35" t="s">
        <v>27</v>
      </c>
      <c r="B10" s="70">
        <f t="shared" si="0"/>
        <v>222</v>
      </c>
      <c r="C10" s="71">
        <f t="shared" si="1"/>
        <v>129</v>
      </c>
      <c r="D10" s="69">
        <f t="shared" si="2"/>
        <v>58.108108108108105</v>
      </c>
      <c r="E10" s="71">
        <f t="shared" si="3"/>
        <v>93</v>
      </c>
      <c r="F10" s="69">
        <f t="shared" si="4"/>
        <v>41.891891891891895</v>
      </c>
      <c r="G10" s="72">
        <f t="shared" si="5"/>
        <v>10</v>
      </c>
      <c r="H10" s="71">
        <v>3</v>
      </c>
      <c r="I10" s="73">
        <f t="shared" si="6"/>
        <v>30</v>
      </c>
      <c r="J10" s="71">
        <v>7</v>
      </c>
      <c r="K10" s="73">
        <f t="shared" si="7"/>
        <v>70</v>
      </c>
      <c r="L10" s="72">
        <f t="shared" si="8"/>
        <v>20</v>
      </c>
      <c r="M10" s="71">
        <v>12</v>
      </c>
      <c r="N10" s="69">
        <f t="shared" si="9"/>
        <v>60</v>
      </c>
      <c r="O10" s="71">
        <v>8</v>
      </c>
      <c r="P10" s="69">
        <f t="shared" si="10"/>
        <v>40</v>
      </c>
      <c r="Q10" s="72">
        <f t="shared" si="11"/>
        <v>68</v>
      </c>
      <c r="R10" s="71">
        <v>37</v>
      </c>
      <c r="S10" s="69">
        <f t="shared" si="12"/>
        <v>54.411764705882348</v>
      </c>
      <c r="T10" s="71">
        <v>31</v>
      </c>
      <c r="U10" s="69">
        <f t="shared" si="13"/>
        <v>45.588235294117645</v>
      </c>
      <c r="V10" s="72">
        <f t="shared" si="14"/>
        <v>33</v>
      </c>
      <c r="W10" s="71">
        <v>20</v>
      </c>
      <c r="X10" s="69">
        <f t="shared" si="15"/>
        <v>60.606060606060609</v>
      </c>
      <c r="Y10" s="71">
        <v>13</v>
      </c>
      <c r="Z10" s="69">
        <f t="shared" si="16"/>
        <v>39.393939393939391</v>
      </c>
      <c r="AA10" s="71">
        <f t="shared" si="17"/>
        <v>56</v>
      </c>
      <c r="AB10" s="71">
        <v>35</v>
      </c>
      <c r="AC10" s="69">
        <f t="shared" si="18"/>
        <v>62.5</v>
      </c>
      <c r="AD10" s="71">
        <v>21</v>
      </c>
      <c r="AE10" s="69">
        <f t="shared" si="19"/>
        <v>37.5</v>
      </c>
      <c r="AF10" s="72">
        <f t="shared" si="20"/>
        <v>8</v>
      </c>
      <c r="AG10" s="71">
        <v>6</v>
      </c>
      <c r="AH10" s="69">
        <f>AG10/AF10*100</f>
        <v>75</v>
      </c>
      <c r="AI10" s="71">
        <v>2</v>
      </c>
      <c r="AJ10" s="69">
        <f>AI10/AF10*100</f>
        <v>25</v>
      </c>
      <c r="AK10" s="72">
        <f t="shared" si="21"/>
        <v>14</v>
      </c>
      <c r="AL10" s="72">
        <v>7</v>
      </c>
      <c r="AM10" s="69">
        <f t="shared" si="22"/>
        <v>50</v>
      </c>
      <c r="AN10" s="72">
        <v>7</v>
      </c>
      <c r="AO10" s="69">
        <f t="shared" si="23"/>
        <v>50</v>
      </c>
      <c r="AP10" s="72">
        <f t="shared" si="24"/>
        <v>13</v>
      </c>
      <c r="AQ10" s="71">
        <v>9</v>
      </c>
      <c r="AR10" s="69">
        <f>AQ10/AP10*100</f>
        <v>69.230769230769226</v>
      </c>
      <c r="AS10" s="71">
        <v>4</v>
      </c>
      <c r="AT10" s="69">
        <f>AS10/AP10*100</f>
        <v>30.76923076923077</v>
      </c>
    </row>
    <row r="11" spans="1:46">
      <c r="A11" s="35" t="s">
        <v>28</v>
      </c>
      <c r="B11" s="70">
        <f t="shared" si="0"/>
        <v>380</v>
      </c>
      <c r="C11" s="71">
        <f t="shared" si="1"/>
        <v>216</v>
      </c>
      <c r="D11" s="69">
        <f t="shared" si="2"/>
        <v>56.84210526315789</v>
      </c>
      <c r="E11" s="71">
        <f t="shared" si="3"/>
        <v>164</v>
      </c>
      <c r="F11" s="69">
        <f t="shared" si="4"/>
        <v>43.15789473684211</v>
      </c>
      <c r="G11" s="72">
        <f t="shared" si="5"/>
        <v>15</v>
      </c>
      <c r="H11" s="71">
        <v>9</v>
      </c>
      <c r="I11" s="73">
        <f t="shared" si="6"/>
        <v>60</v>
      </c>
      <c r="J11" s="71">
        <v>6</v>
      </c>
      <c r="K11" s="73">
        <f t="shared" si="7"/>
        <v>40</v>
      </c>
      <c r="L11" s="72">
        <f t="shared" si="8"/>
        <v>34</v>
      </c>
      <c r="M11" s="71">
        <v>22</v>
      </c>
      <c r="N11" s="69">
        <f t="shared" si="9"/>
        <v>64.705882352941174</v>
      </c>
      <c r="O11" s="71">
        <v>12</v>
      </c>
      <c r="P11" s="69">
        <f t="shared" si="10"/>
        <v>35.294117647058826</v>
      </c>
      <c r="Q11" s="72">
        <f t="shared" si="11"/>
        <v>80</v>
      </c>
      <c r="R11" s="71">
        <v>29</v>
      </c>
      <c r="S11" s="69">
        <f t="shared" si="12"/>
        <v>36.25</v>
      </c>
      <c r="T11" s="71">
        <v>51</v>
      </c>
      <c r="U11" s="69">
        <f t="shared" si="13"/>
        <v>63.749999999999993</v>
      </c>
      <c r="V11" s="72">
        <f t="shared" si="14"/>
        <v>44</v>
      </c>
      <c r="W11" s="71">
        <v>25</v>
      </c>
      <c r="X11" s="69">
        <f t="shared" si="15"/>
        <v>56.81818181818182</v>
      </c>
      <c r="Y11" s="71">
        <v>19</v>
      </c>
      <c r="Z11" s="69">
        <f t="shared" si="16"/>
        <v>43.18181818181818</v>
      </c>
      <c r="AA11" s="71">
        <f t="shared" si="17"/>
        <v>122</v>
      </c>
      <c r="AB11" s="71">
        <v>78</v>
      </c>
      <c r="AC11" s="69">
        <f t="shared" si="18"/>
        <v>63.934426229508205</v>
      </c>
      <c r="AD11" s="71">
        <v>44</v>
      </c>
      <c r="AE11" s="69">
        <f t="shared" si="19"/>
        <v>36.065573770491802</v>
      </c>
      <c r="AF11" s="72">
        <f t="shared" si="20"/>
        <v>16</v>
      </c>
      <c r="AG11" s="71">
        <v>11</v>
      </c>
      <c r="AH11" s="69">
        <f>AG11/AF11*100</f>
        <v>68.75</v>
      </c>
      <c r="AI11" s="71">
        <v>5</v>
      </c>
      <c r="AJ11" s="69">
        <f>AI11/AF11*100</f>
        <v>31.25</v>
      </c>
      <c r="AK11" s="72">
        <f t="shared" si="21"/>
        <v>37</v>
      </c>
      <c r="AL11" s="72">
        <v>21</v>
      </c>
      <c r="AM11" s="69">
        <f t="shared" si="22"/>
        <v>56.756756756756758</v>
      </c>
      <c r="AN11" s="72">
        <v>16</v>
      </c>
      <c r="AO11" s="69">
        <f t="shared" si="23"/>
        <v>43.243243243243242</v>
      </c>
      <c r="AP11" s="72">
        <f t="shared" si="24"/>
        <v>32</v>
      </c>
      <c r="AQ11" s="71">
        <v>21</v>
      </c>
      <c r="AR11" s="69">
        <f>AQ11/AP11*100</f>
        <v>65.625</v>
      </c>
      <c r="AS11" s="71">
        <v>11</v>
      </c>
      <c r="AT11" s="69">
        <f>AS11/AP11*100</f>
        <v>34.375</v>
      </c>
    </row>
    <row r="12" spans="1:46">
      <c r="A12" s="35" t="s">
        <v>29</v>
      </c>
      <c r="B12" s="70">
        <f t="shared" si="0"/>
        <v>376</v>
      </c>
      <c r="C12" s="71">
        <f t="shared" si="1"/>
        <v>155</v>
      </c>
      <c r="D12" s="69">
        <f t="shared" si="2"/>
        <v>41.223404255319153</v>
      </c>
      <c r="E12" s="71">
        <f t="shared" si="3"/>
        <v>221</v>
      </c>
      <c r="F12" s="69">
        <f t="shared" si="4"/>
        <v>58.776595744680847</v>
      </c>
      <c r="G12" s="72">
        <f t="shared" si="5"/>
        <v>23</v>
      </c>
      <c r="H12" s="71">
        <v>7</v>
      </c>
      <c r="I12" s="73">
        <f t="shared" si="6"/>
        <v>30.434782608695656</v>
      </c>
      <c r="J12" s="71">
        <v>16</v>
      </c>
      <c r="K12" s="73">
        <f t="shared" si="7"/>
        <v>69.565217391304344</v>
      </c>
      <c r="L12" s="72">
        <f t="shared" si="8"/>
        <v>21</v>
      </c>
      <c r="M12" s="71">
        <v>7</v>
      </c>
      <c r="N12" s="69">
        <f t="shared" si="9"/>
        <v>33.333333333333329</v>
      </c>
      <c r="O12" s="71">
        <v>14</v>
      </c>
      <c r="P12" s="69">
        <f t="shared" si="10"/>
        <v>66.666666666666657</v>
      </c>
      <c r="Q12" s="72">
        <f t="shared" si="11"/>
        <v>97</v>
      </c>
      <c r="R12" s="71">
        <v>33</v>
      </c>
      <c r="S12" s="69">
        <f t="shared" si="12"/>
        <v>34.020618556701031</v>
      </c>
      <c r="T12" s="71">
        <v>64</v>
      </c>
      <c r="U12" s="69">
        <f t="shared" si="13"/>
        <v>65.979381443298962</v>
      </c>
      <c r="V12" s="72">
        <f t="shared" si="14"/>
        <v>53</v>
      </c>
      <c r="W12" s="71">
        <v>16</v>
      </c>
      <c r="X12" s="69">
        <f t="shared" si="15"/>
        <v>30.188679245283019</v>
      </c>
      <c r="Y12" s="71">
        <v>37</v>
      </c>
      <c r="Z12" s="69">
        <f t="shared" si="16"/>
        <v>69.811320754716974</v>
      </c>
      <c r="AA12" s="71">
        <f t="shared" si="17"/>
        <v>103</v>
      </c>
      <c r="AB12" s="71">
        <v>60</v>
      </c>
      <c r="AC12" s="69">
        <f t="shared" si="18"/>
        <v>58.252427184466015</v>
      </c>
      <c r="AD12" s="71">
        <v>43</v>
      </c>
      <c r="AE12" s="69">
        <f t="shared" si="19"/>
        <v>41.747572815533978</v>
      </c>
      <c r="AF12" s="72">
        <f t="shared" si="20"/>
        <v>14</v>
      </c>
      <c r="AG12" s="71">
        <v>6</v>
      </c>
      <c r="AH12" s="69">
        <f>AG12/AF12*100</f>
        <v>42.857142857142854</v>
      </c>
      <c r="AI12" s="71">
        <v>8</v>
      </c>
      <c r="AJ12" s="69">
        <f>AI12/AF12*100</f>
        <v>57.142857142857139</v>
      </c>
      <c r="AK12" s="72">
        <f t="shared" si="21"/>
        <v>43</v>
      </c>
      <c r="AL12" s="72">
        <v>20</v>
      </c>
      <c r="AM12" s="69">
        <f t="shared" si="22"/>
        <v>46.511627906976742</v>
      </c>
      <c r="AN12" s="72">
        <v>23</v>
      </c>
      <c r="AO12" s="69">
        <f t="shared" si="23"/>
        <v>53.488372093023251</v>
      </c>
      <c r="AP12" s="72">
        <f t="shared" si="24"/>
        <v>22</v>
      </c>
      <c r="AQ12" s="71">
        <v>6</v>
      </c>
      <c r="AR12" s="69">
        <f>AQ12/AP12*100</f>
        <v>27.27272727272727</v>
      </c>
      <c r="AS12" s="71">
        <v>16</v>
      </c>
      <c r="AT12" s="69">
        <f>AS12/AP12*100</f>
        <v>72.727272727272734</v>
      </c>
    </row>
    <row r="13" spans="1:46">
      <c r="A13" s="40" t="s">
        <v>30</v>
      </c>
      <c r="B13" s="74">
        <f t="shared" si="0"/>
        <v>288</v>
      </c>
      <c r="C13" s="75">
        <f t="shared" si="1"/>
        <v>115</v>
      </c>
      <c r="D13" s="76">
        <f t="shared" si="2"/>
        <v>39.930555555555557</v>
      </c>
      <c r="E13" s="75">
        <f t="shared" si="3"/>
        <v>173</v>
      </c>
      <c r="F13" s="76">
        <f t="shared" si="4"/>
        <v>60.069444444444443</v>
      </c>
      <c r="G13" s="77">
        <f t="shared" si="5"/>
        <v>7</v>
      </c>
      <c r="H13" s="75">
        <v>1</v>
      </c>
      <c r="I13" s="78">
        <f t="shared" si="6"/>
        <v>14.285714285714285</v>
      </c>
      <c r="J13" s="75">
        <v>6</v>
      </c>
      <c r="K13" s="78">
        <f t="shared" si="7"/>
        <v>85.714285714285708</v>
      </c>
      <c r="L13" s="77">
        <f t="shared" si="8"/>
        <v>19</v>
      </c>
      <c r="M13" s="75">
        <v>7</v>
      </c>
      <c r="N13" s="76">
        <f t="shared" si="9"/>
        <v>36.84210526315789</v>
      </c>
      <c r="O13" s="75">
        <v>12</v>
      </c>
      <c r="P13" s="76">
        <f t="shared" si="10"/>
        <v>63.157894736842103</v>
      </c>
      <c r="Q13" s="77">
        <f t="shared" si="11"/>
        <v>65</v>
      </c>
      <c r="R13" s="75">
        <v>24</v>
      </c>
      <c r="S13" s="76">
        <f t="shared" si="12"/>
        <v>36.923076923076927</v>
      </c>
      <c r="T13" s="75">
        <v>41</v>
      </c>
      <c r="U13" s="76">
        <f t="shared" si="13"/>
        <v>63.076923076923073</v>
      </c>
      <c r="V13" s="77">
        <f t="shared" si="14"/>
        <v>39</v>
      </c>
      <c r="W13" s="75">
        <v>18</v>
      </c>
      <c r="X13" s="76">
        <f t="shared" si="15"/>
        <v>46.153846153846153</v>
      </c>
      <c r="Y13" s="75">
        <v>21</v>
      </c>
      <c r="Z13" s="76">
        <f t="shared" si="16"/>
        <v>53.846153846153847</v>
      </c>
      <c r="AA13" s="75">
        <f t="shared" si="17"/>
        <v>96</v>
      </c>
      <c r="AB13" s="75">
        <v>38</v>
      </c>
      <c r="AC13" s="76">
        <f t="shared" si="18"/>
        <v>39.583333333333329</v>
      </c>
      <c r="AD13" s="75">
        <v>58</v>
      </c>
      <c r="AE13" s="76">
        <f t="shared" si="19"/>
        <v>60.416666666666664</v>
      </c>
      <c r="AF13" s="77">
        <f t="shared" si="20"/>
        <v>16</v>
      </c>
      <c r="AG13" s="75">
        <v>10</v>
      </c>
      <c r="AH13" s="76">
        <f>AG13/AF13*100</f>
        <v>62.5</v>
      </c>
      <c r="AI13" s="75">
        <v>6</v>
      </c>
      <c r="AJ13" s="76">
        <f>AI13/AF13*100</f>
        <v>37.5</v>
      </c>
      <c r="AK13" s="75">
        <f t="shared" si="21"/>
        <v>26</v>
      </c>
      <c r="AL13" s="75">
        <v>10</v>
      </c>
      <c r="AM13" s="76">
        <f t="shared" si="22"/>
        <v>38.461538461538467</v>
      </c>
      <c r="AN13" s="75">
        <v>16</v>
      </c>
      <c r="AO13" s="76">
        <f t="shared" si="23"/>
        <v>61.53846153846154</v>
      </c>
      <c r="AP13" s="77">
        <f t="shared" si="24"/>
        <v>20</v>
      </c>
      <c r="AQ13" s="75">
        <v>7</v>
      </c>
      <c r="AR13" s="76">
        <f>AQ13/AP13*100</f>
        <v>35</v>
      </c>
      <c r="AS13" s="75">
        <v>13</v>
      </c>
      <c r="AT13" s="76">
        <f>AS13/AP13*100</f>
        <v>65</v>
      </c>
    </row>
    <row r="14" spans="1:46">
      <c r="A14" s="21" t="s">
        <v>31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</row>
    <row r="15" spans="1:46">
      <c r="A15" s="19" t="s">
        <v>8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</row>
  </sheetData>
  <mergeCells count="40">
    <mergeCell ref="A1:AT1"/>
    <mergeCell ref="A2:AR2"/>
    <mergeCell ref="AS2:AT2"/>
    <mergeCell ref="A3:A5"/>
    <mergeCell ref="B3:F3"/>
    <mergeCell ref="G3:K3"/>
    <mergeCell ref="L3:P3"/>
    <mergeCell ref="Q3:U3"/>
    <mergeCell ref="V3:Z3"/>
    <mergeCell ref="AA3:AE3"/>
    <mergeCell ref="AF3:AJ3"/>
    <mergeCell ref="AK3:AO3"/>
    <mergeCell ref="AP3:AT3"/>
    <mergeCell ref="B4:B5"/>
    <mergeCell ref="C4:C5"/>
    <mergeCell ref="E4:E5"/>
    <mergeCell ref="G4:G5"/>
    <mergeCell ref="H4:H5"/>
    <mergeCell ref="J4:J5"/>
    <mergeCell ref="L4:L5"/>
    <mergeCell ref="AF4:AF5"/>
    <mergeCell ref="M4:M5"/>
    <mergeCell ref="O4:O5"/>
    <mergeCell ref="Q4:Q5"/>
    <mergeCell ref="R4:R5"/>
    <mergeCell ref="T4:T5"/>
    <mergeCell ref="V4:V5"/>
    <mergeCell ref="W4:W5"/>
    <mergeCell ref="Y4:Y5"/>
    <mergeCell ref="AA4:AA5"/>
    <mergeCell ref="AB4:AB5"/>
    <mergeCell ref="AD4:AD5"/>
    <mergeCell ref="AQ4:AQ5"/>
    <mergeCell ref="AS4:AS5"/>
    <mergeCell ref="AG4:AG5"/>
    <mergeCell ref="AI4:AI5"/>
    <mergeCell ref="AK4:AK5"/>
    <mergeCell ref="AL4:AL5"/>
    <mergeCell ref="AN4:AN5"/>
    <mergeCell ref="AP4:AP5"/>
  </mergeCells>
  <phoneticPr fontId="17" type="noConversion"/>
  <pageMargins left="0" right="0" top="0.39370078740157505" bottom="0.39370078740157505" header="0" footer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T15"/>
  <sheetViews>
    <sheetView workbookViewId="0">
      <selection sqref="A1:AT1"/>
    </sheetView>
  </sheetViews>
  <sheetFormatPr defaultColWidth="8" defaultRowHeight="16.5"/>
  <cols>
    <col min="1" max="1024" width="9" customWidth="1"/>
    <col min="1025" max="1025" width="8" customWidth="1"/>
  </cols>
  <sheetData>
    <row r="1" spans="1:46" ht="21">
      <c r="A1" s="127" t="s">
        <v>10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7"/>
      <c r="AO1" s="127"/>
      <c r="AP1" s="127"/>
      <c r="AQ1" s="127"/>
      <c r="AR1" s="127"/>
      <c r="AS1" s="127"/>
      <c r="AT1" s="127"/>
    </row>
    <row r="2" spans="1:46" ht="19.5">
      <c r="A2" s="128" t="s">
        <v>40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  <c r="AJ2" s="128"/>
      <c r="AK2" s="128"/>
      <c r="AL2" s="128"/>
      <c r="AM2" s="128"/>
      <c r="AN2" s="128"/>
      <c r="AO2" s="128"/>
      <c r="AP2" s="128"/>
      <c r="AQ2" s="128"/>
      <c r="AR2" s="128"/>
      <c r="AS2" s="129" t="s">
        <v>12</v>
      </c>
      <c r="AT2" s="129"/>
    </row>
    <row r="3" spans="1:46" ht="19.5">
      <c r="A3" s="122" t="s">
        <v>13</v>
      </c>
      <c r="B3" s="123" t="s">
        <v>14</v>
      </c>
      <c r="C3" s="123"/>
      <c r="D3" s="123"/>
      <c r="E3" s="123"/>
      <c r="F3" s="123"/>
      <c r="G3" s="123" t="s">
        <v>15</v>
      </c>
      <c r="H3" s="123"/>
      <c r="I3" s="123"/>
      <c r="J3" s="123"/>
      <c r="K3" s="123"/>
      <c r="L3" s="123" t="s">
        <v>16</v>
      </c>
      <c r="M3" s="123"/>
      <c r="N3" s="123"/>
      <c r="O3" s="123"/>
      <c r="P3" s="123"/>
      <c r="Q3" s="123" t="s">
        <v>38</v>
      </c>
      <c r="R3" s="123"/>
      <c r="S3" s="123"/>
      <c r="T3" s="123"/>
      <c r="U3" s="123"/>
      <c r="V3" s="123" t="s">
        <v>18</v>
      </c>
      <c r="W3" s="123"/>
      <c r="X3" s="123"/>
      <c r="Y3" s="123"/>
      <c r="Z3" s="123"/>
      <c r="AA3" s="123" t="s">
        <v>39</v>
      </c>
      <c r="AB3" s="123"/>
      <c r="AC3" s="123"/>
      <c r="AD3" s="123"/>
      <c r="AE3" s="123"/>
      <c r="AF3" s="123" t="s">
        <v>20</v>
      </c>
      <c r="AG3" s="123"/>
      <c r="AH3" s="123"/>
      <c r="AI3" s="123"/>
      <c r="AJ3" s="123"/>
      <c r="AK3" s="124" t="s">
        <v>21</v>
      </c>
      <c r="AL3" s="124"/>
      <c r="AM3" s="124"/>
      <c r="AN3" s="124"/>
      <c r="AO3" s="124"/>
      <c r="AP3" s="126" t="s">
        <v>22</v>
      </c>
      <c r="AQ3" s="126"/>
      <c r="AR3" s="126"/>
      <c r="AS3" s="126"/>
      <c r="AT3" s="126"/>
    </row>
    <row r="4" spans="1:46">
      <c r="A4" s="122"/>
      <c r="B4" s="117" t="s">
        <v>23</v>
      </c>
      <c r="C4" s="116" t="s">
        <v>4</v>
      </c>
      <c r="D4" s="23"/>
      <c r="E4" s="116" t="s">
        <v>5</v>
      </c>
      <c r="F4" s="24"/>
      <c r="G4" s="117" t="s">
        <v>23</v>
      </c>
      <c r="H4" s="116" t="s">
        <v>4</v>
      </c>
      <c r="I4" s="23"/>
      <c r="J4" s="116" t="s">
        <v>5</v>
      </c>
      <c r="K4" s="24"/>
      <c r="L4" s="117" t="s">
        <v>23</v>
      </c>
      <c r="M4" s="116" t="s">
        <v>4</v>
      </c>
      <c r="N4" s="23"/>
      <c r="O4" s="116" t="s">
        <v>5</v>
      </c>
      <c r="P4" s="24"/>
      <c r="Q4" s="117" t="s">
        <v>23</v>
      </c>
      <c r="R4" s="116" t="s">
        <v>4</v>
      </c>
      <c r="S4" s="23"/>
      <c r="T4" s="116" t="s">
        <v>5</v>
      </c>
      <c r="U4" s="24"/>
      <c r="V4" s="117" t="s">
        <v>23</v>
      </c>
      <c r="W4" s="116" t="s">
        <v>4</v>
      </c>
      <c r="X4" s="23"/>
      <c r="Y4" s="116" t="s">
        <v>5</v>
      </c>
      <c r="Z4" s="24"/>
      <c r="AA4" s="118" t="s">
        <v>23</v>
      </c>
      <c r="AB4" s="116" t="s">
        <v>4</v>
      </c>
      <c r="AC4" s="26"/>
      <c r="AD4" s="116" t="s">
        <v>5</v>
      </c>
      <c r="AE4" s="26"/>
      <c r="AF4" s="117" t="s">
        <v>23</v>
      </c>
      <c r="AG4" s="116" t="s">
        <v>4</v>
      </c>
      <c r="AH4" s="23"/>
      <c r="AI4" s="116" t="s">
        <v>5</v>
      </c>
      <c r="AJ4" s="24"/>
      <c r="AK4" s="117" t="s">
        <v>23</v>
      </c>
      <c r="AL4" s="116" t="s">
        <v>4</v>
      </c>
      <c r="AM4" s="23"/>
      <c r="AN4" s="116" t="s">
        <v>5</v>
      </c>
      <c r="AO4" s="24"/>
      <c r="AP4" s="117" t="s">
        <v>23</v>
      </c>
      <c r="AQ4" s="116" t="s">
        <v>4</v>
      </c>
      <c r="AR4" s="23"/>
      <c r="AS4" s="116" t="s">
        <v>5</v>
      </c>
      <c r="AT4" s="24"/>
    </row>
    <row r="5" spans="1:46">
      <c r="A5" s="122"/>
      <c r="B5" s="117"/>
      <c r="C5" s="116"/>
      <c r="D5" s="27" t="s">
        <v>6</v>
      </c>
      <c r="E5" s="116"/>
      <c r="F5" s="28" t="s">
        <v>6</v>
      </c>
      <c r="G5" s="117"/>
      <c r="H5" s="116"/>
      <c r="I5" s="27" t="s">
        <v>6</v>
      </c>
      <c r="J5" s="116"/>
      <c r="K5" s="28" t="s">
        <v>6</v>
      </c>
      <c r="L5" s="117"/>
      <c r="M5" s="116"/>
      <c r="N5" s="27" t="s">
        <v>6</v>
      </c>
      <c r="O5" s="116"/>
      <c r="P5" s="28" t="s">
        <v>6</v>
      </c>
      <c r="Q5" s="117"/>
      <c r="R5" s="116"/>
      <c r="S5" s="27" t="s">
        <v>6</v>
      </c>
      <c r="T5" s="116"/>
      <c r="U5" s="28" t="s">
        <v>6</v>
      </c>
      <c r="V5" s="117"/>
      <c r="W5" s="116"/>
      <c r="X5" s="27" t="s">
        <v>6</v>
      </c>
      <c r="Y5" s="116"/>
      <c r="Z5" s="28" t="s">
        <v>6</v>
      </c>
      <c r="AA5" s="118"/>
      <c r="AB5" s="116"/>
      <c r="AC5" s="28" t="s">
        <v>6</v>
      </c>
      <c r="AD5" s="116"/>
      <c r="AE5" s="29" t="s">
        <v>6</v>
      </c>
      <c r="AF5" s="117"/>
      <c r="AG5" s="116"/>
      <c r="AH5" s="27" t="s">
        <v>6</v>
      </c>
      <c r="AI5" s="116"/>
      <c r="AJ5" s="28" t="s">
        <v>6</v>
      </c>
      <c r="AK5" s="117"/>
      <c r="AL5" s="116"/>
      <c r="AM5" s="27" t="s">
        <v>6</v>
      </c>
      <c r="AN5" s="116"/>
      <c r="AO5" s="28" t="s">
        <v>6</v>
      </c>
      <c r="AP5" s="117"/>
      <c r="AQ5" s="116"/>
      <c r="AR5" s="27" t="s">
        <v>6</v>
      </c>
      <c r="AS5" s="116"/>
      <c r="AT5" s="22" t="s">
        <v>6</v>
      </c>
    </row>
    <row r="6" spans="1:46">
      <c r="A6" s="49" t="s">
        <v>23</v>
      </c>
      <c r="B6" s="64">
        <f>C6+E6</f>
        <v>1425</v>
      </c>
      <c r="C6" s="65">
        <f>SUM(C7:C13)</f>
        <v>704</v>
      </c>
      <c r="D6" s="66">
        <f>C6/B6*100</f>
        <v>49.403508771929829</v>
      </c>
      <c r="E6" s="65">
        <f>SUM(E8:E13)</f>
        <v>721</v>
      </c>
      <c r="F6" s="66">
        <f>E6/B6*100</f>
        <v>50.596491228070171</v>
      </c>
      <c r="G6" s="67">
        <f>SUM(H6+J6)</f>
        <v>60</v>
      </c>
      <c r="H6" s="65">
        <f>SUM(H8:H13)</f>
        <v>21</v>
      </c>
      <c r="I6" s="68">
        <f>H6/G6*100</f>
        <v>35</v>
      </c>
      <c r="J6" s="65">
        <f>SUM(J9:J13)</f>
        <v>39</v>
      </c>
      <c r="K6" s="68">
        <f>J6/G6*100</f>
        <v>65</v>
      </c>
      <c r="L6" s="50">
        <f>SUM(L8:L13)</f>
        <v>114</v>
      </c>
      <c r="M6" s="50">
        <f>SUM(M8:M13)</f>
        <v>53</v>
      </c>
      <c r="N6" s="66">
        <f>M6/L6*100</f>
        <v>46.491228070175438</v>
      </c>
      <c r="O6" s="50">
        <f>SUM(O8:O13)</f>
        <v>61</v>
      </c>
      <c r="P6" s="66">
        <v>46.086956521739097</v>
      </c>
      <c r="Q6" s="67">
        <f>SUM(Q8:Q13)</f>
        <v>345</v>
      </c>
      <c r="R6" s="65">
        <f>SUM(R8:R13)</f>
        <v>140</v>
      </c>
      <c r="S6" s="66">
        <f>R6/Q6*100</f>
        <v>40.579710144927539</v>
      </c>
      <c r="T6" s="65">
        <f>SUM(T8:T13)</f>
        <v>205</v>
      </c>
      <c r="U6" s="66">
        <f>T6/Q6*100</f>
        <v>59.420289855072461</v>
      </c>
      <c r="V6" s="67">
        <f>SUM(V8:V13)</f>
        <v>185</v>
      </c>
      <c r="W6" s="65">
        <f>SUM(W8:W13)</f>
        <v>86</v>
      </c>
      <c r="X6" s="66">
        <f>W6/V6*100</f>
        <v>46.486486486486491</v>
      </c>
      <c r="Y6" s="65">
        <f>SUM(Y8:Y13)</f>
        <v>99</v>
      </c>
      <c r="Z6" s="66">
        <f>Y6/V6*100</f>
        <v>53.513513513513509</v>
      </c>
      <c r="AA6" s="65">
        <f>SUM(AA8:AA13)</f>
        <v>432</v>
      </c>
      <c r="AB6" s="65">
        <f>SUM(AB8:AB13)</f>
        <v>244</v>
      </c>
      <c r="AC6" s="66">
        <f>AB6/AA6*100</f>
        <v>56.481481481481474</v>
      </c>
      <c r="AD6" s="65">
        <f>SUM(AD8:AD13)</f>
        <v>188</v>
      </c>
      <c r="AE6" s="66">
        <v>45.338983050847503</v>
      </c>
      <c r="AF6" s="67">
        <v>57</v>
      </c>
      <c r="AG6" s="65">
        <f>SUM(AG9:AG13)</f>
        <v>34</v>
      </c>
      <c r="AH6" s="66">
        <f>AG6/AF6*100</f>
        <v>59.649122807017541</v>
      </c>
      <c r="AI6" s="65">
        <f>SUM(AI8,AI10:AI13)</f>
        <v>23</v>
      </c>
      <c r="AJ6" s="66">
        <v>44.53125</v>
      </c>
      <c r="AK6" s="67">
        <f>SUM(AK8:AK13)</f>
        <v>137</v>
      </c>
      <c r="AL6" s="67">
        <f>SUM(AL8:AL13)</f>
        <v>74</v>
      </c>
      <c r="AM6" s="66">
        <f>AL6/AK6*100</f>
        <v>54.014598540145982</v>
      </c>
      <c r="AN6" s="67">
        <f>SUM(AN8:AN13)</f>
        <v>63</v>
      </c>
      <c r="AO6" s="66">
        <f>AN6/AK6*100</f>
        <v>45.985401459854018</v>
      </c>
      <c r="AP6" s="65">
        <f>SUM(AP8:AP13)</f>
        <v>95</v>
      </c>
      <c r="AQ6" s="65">
        <f>SUM(AQ9:AQ13)</f>
        <v>52</v>
      </c>
      <c r="AR6" s="66">
        <f>AQ6/AP6*100</f>
        <v>54.736842105263165</v>
      </c>
      <c r="AS6" s="65">
        <f>SUM(AS8:AS13)</f>
        <v>43</v>
      </c>
      <c r="AT6" s="69">
        <f>AS6/AP6*100</f>
        <v>45.263157894736842</v>
      </c>
    </row>
    <row r="7" spans="1:46">
      <c r="A7" s="35" t="s">
        <v>24</v>
      </c>
      <c r="B7" s="70">
        <v>0</v>
      </c>
      <c r="C7" s="71">
        <v>0</v>
      </c>
      <c r="D7" s="69">
        <v>0</v>
      </c>
      <c r="E7" s="71">
        <v>0</v>
      </c>
      <c r="F7" s="69">
        <v>0</v>
      </c>
      <c r="G7" s="72">
        <v>0</v>
      </c>
      <c r="H7" s="71">
        <v>0</v>
      </c>
      <c r="I7" s="71">
        <v>0</v>
      </c>
      <c r="J7" s="71">
        <v>0</v>
      </c>
      <c r="K7" s="71">
        <v>0</v>
      </c>
      <c r="L7" s="72">
        <v>0</v>
      </c>
      <c r="M7" s="71">
        <v>0</v>
      </c>
      <c r="N7" s="69">
        <v>0</v>
      </c>
      <c r="O7" s="71">
        <v>0</v>
      </c>
      <c r="P7" s="69">
        <v>0</v>
      </c>
      <c r="Q7" s="72">
        <v>0</v>
      </c>
      <c r="R7" s="71">
        <v>0</v>
      </c>
      <c r="S7" s="69">
        <v>0</v>
      </c>
      <c r="T7" s="71">
        <v>0</v>
      </c>
      <c r="U7" s="69">
        <v>0</v>
      </c>
      <c r="V7" s="72">
        <v>0</v>
      </c>
      <c r="W7" s="71">
        <v>0</v>
      </c>
      <c r="X7" s="69">
        <v>0</v>
      </c>
      <c r="Y7" s="71">
        <v>0</v>
      </c>
      <c r="Z7" s="69">
        <v>0</v>
      </c>
      <c r="AA7" s="71">
        <v>0</v>
      </c>
      <c r="AB7" s="71">
        <v>0</v>
      </c>
      <c r="AC7" s="69">
        <v>0</v>
      </c>
      <c r="AD7" s="71">
        <v>0</v>
      </c>
      <c r="AE7" s="69">
        <v>0</v>
      </c>
      <c r="AF7" s="72">
        <v>0</v>
      </c>
      <c r="AG7" s="71">
        <v>0</v>
      </c>
      <c r="AH7" s="69">
        <v>0</v>
      </c>
      <c r="AI7" s="71">
        <v>0</v>
      </c>
      <c r="AJ7" s="69">
        <v>0</v>
      </c>
      <c r="AK7" s="72">
        <v>0</v>
      </c>
      <c r="AL7" s="72">
        <v>0</v>
      </c>
      <c r="AM7" s="72">
        <v>0</v>
      </c>
      <c r="AN7" s="72">
        <v>0</v>
      </c>
      <c r="AO7" s="72">
        <v>0</v>
      </c>
      <c r="AP7" s="72">
        <v>0</v>
      </c>
      <c r="AQ7" s="71">
        <v>0</v>
      </c>
      <c r="AR7" s="69">
        <v>0</v>
      </c>
      <c r="AS7" s="71">
        <v>0</v>
      </c>
      <c r="AT7" s="69">
        <v>0</v>
      </c>
    </row>
    <row r="8" spans="1:46">
      <c r="A8" s="35" t="s">
        <v>25</v>
      </c>
      <c r="B8" s="70">
        <f t="shared" ref="B8:B13" si="0">C8+E8</f>
        <v>29</v>
      </c>
      <c r="C8" s="71">
        <f t="shared" ref="C8:C13" si="1">H8+M8+R8+W8+AB8+AG8+AL8+AQ8</f>
        <v>23</v>
      </c>
      <c r="D8" s="69">
        <f t="shared" ref="D8:D13" si="2">C8/B8*100</f>
        <v>79.310344827586206</v>
      </c>
      <c r="E8" s="71">
        <f t="shared" ref="E8:E13" si="3">J8+O8+T8+Y8+AD8+AI8+AN8+AS8</f>
        <v>6</v>
      </c>
      <c r="F8" s="69">
        <f t="shared" ref="F8:F13" si="4">E8/B8*100</f>
        <v>20.689655172413794</v>
      </c>
      <c r="G8" s="72">
        <f t="shared" ref="G8:G13" si="5">H8+J8</f>
        <v>2</v>
      </c>
      <c r="H8" s="71">
        <v>2</v>
      </c>
      <c r="I8" s="73">
        <f t="shared" ref="I8:I13" si="6">H8/G8*100</f>
        <v>100</v>
      </c>
      <c r="J8" s="71">
        <v>0</v>
      </c>
      <c r="K8" s="73">
        <f t="shared" ref="K8:K13" si="7">J8/G8*100</f>
        <v>0</v>
      </c>
      <c r="L8" s="72">
        <f t="shared" ref="L8:L13" si="8">M8+O8</f>
        <v>2</v>
      </c>
      <c r="M8" s="71">
        <v>1</v>
      </c>
      <c r="N8" s="69">
        <f t="shared" ref="N8:N13" si="9">M8/L8*100</f>
        <v>50</v>
      </c>
      <c r="O8" s="71">
        <v>1</v>
      </c>
      <c r="P8" s="69">
        <f t="shared" ref="P8:P13" si="10">O8/L8*100</f>
        <v>50</v>
      </c>
      <c r="Q8" s="72">
        <f t="shared" ref="Q8:Q13" si="11">R8+T8</f>
        <v>6</v>
      </c>
      <c r="R8" s="71">
        <v>4</v>
      </c>
      <c r="S8" s="69">
        <f t="shared" ref="S8:S13" si="12">R8/Q8*100</f>
        <v>66.666666666666657</v>
      </c>
      <c r="T8" s="71">
        <v>2</v>
      </c>
      <c r="U8" s="69">
        <f t="shared" ref="U8:U13" si="13">T8/Q8*100</f>
        <v>33.333333333333329</v>
      </c>
      <c r="V8" s="72">
        <f t="shared" ref="V8:V13" si="14">W8+Y8</f>
        <v>2</v>
      </c>
      <c r="W8" s="71">
        <v>2</v>
      </c>
      <c r="X8" s="69">
        <f t="shared" ref="X8:X13" si="15">W8/V8*100</f>
        <v>100</v>
      </c>
      <c r="Y8" s="71">
        <v>0</v>
      </c>
      <c r="Z8" s="69">
        <f t="shared" ref="Z8:Z13" si="16">Y8/V8*100</f>
        <v>0</v>
      </c>
      <c r="AA8" s="71">
        <f t="shared" ref="AA8:AA13" si="17">AB8+AD8</f>
        <v>10</v>
      </c>
      <c r="AB8" s="71">
        <v>8</v>
      </c>
      <c r="AC8" s="69">
        <f t="shared" ref="AC8:AC13" si="18">AB8/AA8*100</f>
        <v>80</v>
      </c>
      <c r="AD8" s="71">
        <v>2</v>
      </c>
      <c r="AE8" s="69">
        <f t="shared" ref="AE8:AE13" si="19">AD8/AA8*100</f>
        <v>20</v>
      </c>
      <c r="AF8" s="72">
        <f t="shared" ref="AF8:AF13" si="20">AG8+AI8</f>
        <v>1</v>
      </c>
      <c r="AG8" s="71">
        <v>0</v>
      </c>
      <c r="AH8" s="69">
        <v>0</v>
      </c>
      <c r="AI8" s="71">
        <v>1</v>
      </c>
      <c r="AJ8" s="69">
        <f>AI8/AF8*100</f>
        <v>100</v>
      </c>
      <c r="AK8" s="72">
        <f t="shared" ref="AK8:AK13" si="21">AL8+AN8</f>
        <v>6</v>
      </c>
      <c r="AL8" s="72">
        <v>6</v>
      </c>
      <c r="AM8" s="69">
        <f t="shared" ref="AM8:AM13" si="22">AL8/AK8*100</f>
        <v>100</v>
      </c>
      <c r="AN8" s="55">
        <v>0</v>
      </c>
      <c r="AO8" s="56">
        <f t="shared" ref="AO8:AO13" si="23">AN8/AK8*100</f>
        <v>0</v>
      </c>
      <c r="AP8" s="72">
        <f t="shared" ref="AP8:AP13" si="24">AQ8+AS8</f>
        <v>0</v>
      </c>
      <c r="AQ8" s="71">
        <v>0</v>
      </c>
      <c r="AR8" s="69">
        <v>0</v>
      </c>
      <c r="AS8" s="71">
        <v>0</v>
      </c>
      <c r="AT8" s="69">
        <v>100</v>
      </c>
    </row>
    <row r="9" spans="1:46">
      <c r="A9" s="35" t="s">
        <v>26</v>
      </c>
      <c r="B9" s="70">
        <f t="shared" si="0"/>
        <v>107</v>
      </c>
      <c r="C9" s="71">
        <f t="shared" si="1"/>
        <v>62</v>
      </c>
      <c r="D9" s="69">
        <f t="shared" si="2"/>
        <v>57.943925233644855</v>
      </c>
      <c r="E9" s="71">
        <f t="shared" si="3"/>
        <v>45</v>
      </c>
      <c r="F9" s="69">
        <f t="shared" si="4"/>
        <v>42.056074766355138</v>
      </c>
      <c r="G9" s="72">
        <f t="shared" si="5"/>
        <v>4</v>
      </c>
      <c r="H9" s="71">
        <v>0</v>
      </c>
      <c r="I9" s="73">
        <f t="shared" si="6"/>
        <v>0</v>
      </c>
      <c r="J9" s="71">
        <v>4</v>
      </c>
      <c r="K9" s="73">
        <f t="shared" si="7"/>
        <v>100</v>
      </c>
      <c r="L9" s="72">
        <f t="shared" si="8"/>
        <v>13</v>
      </c>
      <c r="M9" s="71">
        <v>8</v>
      </c>
      <c r="N9" s="69">
        <f t="shared" si="9"/>
        <v>61.53846153846154</v>
      </c>
      <c r="O9" s="71">
        <v>5</v>
      </c>
      <c r="P9" s="69">
        <f t="shared" si="10"/>
        <v>38.461538461538467</v>
      </c>
      <c r="Q9" s="72">
        <f t="shared" si="11"/>
        <v>22</v>
      </c>
      <c r="R9" s="71">
        <v>10</v>
      </c>
      <c r="S9" s="69">
        <f t="shared" si="12"/>
        <v>45.454545454545453</v>
      </c>
      <c r="T9" s="71">
        <v>12</v>
      </c>
      <c r="U9" s="69">
        <f t="shared" si="13"/>
        <v>54.54545454545454</v>
      </c>
      <c r="V9" s="72">
        <f t="shared" si="14"/>
        <v>16</v>
      </c>
      <c r="W9" s="71">
        <v>7</v>
      </c>
      <c r="X9" s="69">
        <f t="shared" si="15"/>
        <v>43.75</v>
      </c>
      <c r="Y9" s="71">
        <v>9</v>
      </c>
      <c r="Z9" s="69">
        <f t="shared" si="16"/>
        <v>56.25</v>
      </c>
      <c r="AA9" s="71">
        <f t="shared" si="17"/>
        <v>33</v>
      </c>
      <c r="AB9" s="71">
        <v>22</v>
      </c>
      <c r="AC9" s="69">
        <f t="shared" si="18"/>
        <v>66.666666666666657</v>
      </c>
      <c r="AD9" s="71">
        <v>11</v>
      </c>
      <c r="AE9" s="69">
        <f t="shared" si="19"/>
        <v>33.333333333333329</v>
      </c>
      <c r="AF9" s="72">
        <f t="shared" si="20"/>
        <v>1</v>
      </c>
      <c r="AG9" s="71">
        <v>1</v>
      </c>
      <c r="AH9" s="69">
        <v>100</v>
      </c>
      <c r="AI9" s="71">
        <v>0</v>
      </c>
      <c r="AJ9" s="69">
        <v>0</v>
      </c>
      <c r="AK9" s="72">
        <f t="shared" si="21"/>
        <v>12</v>
      </c>
      <c r="AL9" s="72">
        <v>9</v>
      </c>
      <c r="AM9" s="69">
        <f t="shared" si="22"/>
        <v>75</v>
      </c>
      <c r="AN9" s="72">
        <v>3</v>
      </c>
      <c r="AO9" s="69">
        <f t="shared" si="23"/>
        <v>25</v>
      </c>
      <c r="AP9" s="72">
        <f t="shared" si="24"/>
        <v>6</v>
      </c>
      <c r="AQ9" s="71">
        <v>5</v>
      </c>
      <c r="AR9" s="69">
        <f>AQ9/AP9*100</f>
        <v>83.333333333333343</v>
      </c>
      <c r="AS9" s="71">
        <v>1</v>
      </c>
      <c r="AT9" s="69">
        <f>AS9/AP9*100</f>
        <v>16.666666666666664</v>
      </c>
    </row>
    <row r="10" spans="1:46">
      <c r="A10" s="35" t="s">
        <v>27</v>
      </c>
      <c r="B10" s="70">
        <f t="shared" si="0"/>
        <v>233</v>
      </c>
      <c r="C10" s="71">
        <f t="shared" si="1"/>
        <v>130</v>
      </c>
      <c r="D10" s="69">
        <f t="shared" si="2"/>
        <v>55.793991416309005</v>
      </c>
      <c r="E10" s="71">
        <f t="shared" si="3"/>
        <v>103</v>
      </c>
      <c r="F10" s="69">
        <f t="shared" si="4"/>
        <v>44.206008583690988</v>
      </c>
      <c r="G10" s="72">
        <f t="shared" si="5"/>
        <v>12</v>
      </c>
      <c r="H10" s="71">
        <v>6</v>
      </c>
      <c r="I10" s="73">
        <f t="shared" si="6"/>
        <v>50</v>
      </c>
      <c r="J10" s="71">
        <v>6</v>
      </c>
      <c r="K10" s="73">
        <f t="shared" si="7"/>
        <v>50</v>
      </c>
      <c r="L10" s="72">
        <f t="shared" si="8"/>
        <v>20</v>
      </c>
      <c r="M10" s="71">
        <v>11</v>
      </c>
      <c r="N10" s="69">
        <f t="shared" si="9"/>
        <v>55.000000000000007</v>
      </c>
      <c r="O10" s="71">
        <v>9</v>
      </c>
      <c r="P10" s="69">
        <f t="shared" si="10"/>
        <v>45</v>
      </c>
      <c r="Q10" s="72">
        <f t="shared" si="11"/>
        <v>68</v>
      </c>
      <c r="R10" s="71">
        <v>37</v>
      </c>
      <c r="S10" s="69">
        <f t="shared" si="12"/>
        <v>54.411764705882348</v>
      </c>
      <c r="T10" s="71">
        <v>31</v>
      </c>
      <c r="U10" s="69">
        <f t="shared" si="13"/>
        <v>45.588235294117645</v>
      </c>
      <c r="V10" s="72">
        <f t="shared" si="14"/>
        <v>34</v>
      </c>
      <c r="W10" s="71">
        <v>21</v>
      </c>
      <c r="X10" s="69">
        <f t="shared" si="15"/>
        <v>61.764705882352942</v>
      </c>
      <c r="Y10" s="71">
        <v>13</v>
      </c>
      <c r="Z10" s="69">
        <f t="shared" si="16"/>
        <v>38.235294117647058</v>
      </c>
      <c r="AA10" s="71">
        <f t="shared" si="17"/>
        <v>62</v>
      </c>
      <c r="AB10" s="71">
        <v>37</v>
      </c>
      <c r="AC10" s="69">
        <f t="shared" si="18"/>
        <v>59.677419354838712</v>
      </c>
      <c r="AD10" s="71">
        <v>25</v>
      </c>
      <c r="AE10" s="69">
        <f t="shared" si="19"/>
        <v>40.322580645161288</v>
      </c>
      <c r="AF10" s="72">
        <f t="shared" si="20"/>
        <v>8</v>
      </c>
      <c r="AG10" s="71">
        <v>5</v>
      </c>
      <c r="AH10" s="69">
        <f>AG10/AF10*100</f>
        <v>62.5</v>
      </c>
      <c r="AI10" s="71">
        <v>3</v>
      </c>
      <c r="AJ10" s="69">
        <f>AI10/AF10*100</f>
        <v>37.5</v>
      </c>
      <c r="AK10" s="72">
        <f t="shared" si="21"/>
        <v>14</v>
      </c>
      <c r="AL10" s="72">
        <v>7</v>
      </c>
      <c r="AM10" s="69">
        <f t="shared" si="22"/>
        <v>50</v>
      </c>
      <c r="AN10" s="72">
        <v>7</v>
      </c>
      <c r="AO10" s="69">
        <f t="shared" si="23"/>
        <v>50</v>
      </c>
      <c r="AP10" s="72">
        <f t="shared" si="24"/>
        <v>15</v>
      </c>
      <c r="AQ10" s="71">
        <v>6</v>
      </c>
      <c r="AR10" s="69">
        <f>AQ10/AP10*100</f>
        <v>40</v>
      </c>
      <c r="AS10" s="71">
        <v>9</v>
      </c>
      <c r="AT10" s="69">
        <f>AS10/AP10*100</f>
        <v>60</v>
      </c>
    </row>
    <row r="11" spans="1:46">
      <c r="A11" s="35" t="s">
        <v>28</v>
      </c>
      <c r="B11" s="70">
        <f t="shared" si="0"/>
        <v>370</v>
      </c>
      <c r="C11" s="71">
        <f t="shared" si="1"/>
        <v>195</v>
      </c>
      <c r="D11" s="69">
        <f t="shared" si="2"/>
        <v>52.702702702702695</v>
      </c>
      <c r="E11" s="71">
        <f t="shared" si="3"/>
        <v>175</v>
      </c>
      <c r="F11" s="69">
        <f t="shared" si="4"/>
        <v>47.297297297297298</v>
      </c>
      <c r="G11" s="72">
        <f t="shared" si="5"/>
        <v>12</v>
      </c>
      <c r="H11" s="71">
        <v>6</v>
      </c>
      <c r="I11" s="73">
        <f t="shared" si="6"/>
        <v>50</v>
      </c>
      <c r="J11" s="71">
        <v>6</v>
      </c>
      <c r="K11" s="73">
        <f t="shared" si="7"/>
        <v>50</v>
      </c>
      <c r="L11" s="72">
        <f t="shared" si="8"/>
        <v>27</v>
      </c>
      <c r="M11" s="71">
        <v>13</v>
      </c>
      <c r="N11" s="69">
        <f t="shared" si="9"/>
        <v>48.148148148148145</v>
      </c>
      <c r="O11" s="71">
        <v>14</v>
      </c>
      <c r="P11" s="69">
        <f t="shared" si="10"/>
        <v>51.851851851851848</v>
      </c>
      <c r="Q11" s="72">
        <f t="shared" si="11"/>
        <v>90</v>
      </c>
      <c r="R11" s="71">
        <v>36</v>
      </c>
      <c r="S11" s="69">
        <f t="shared" si="12"/>
        <v>40</v>
      </c>
      <c r="T11" s="71">
        <v>54</v>
      </c>
      <c r="U11" s="69">
        <f t="shared" si="13"/>
        <v>60</v>
      </c>
      <c r="V11" s="72">
        <f t="shared" si="14"/>
        <v>43</v>
      </c>
      <c r="W11" s="71">
        <v>27</v>
      </c>
      <c r="X11" s="69">
        <f t="shared" si="15"/>
        <v>62.790697674418603</v>
      </c>
      <c r="Y11" s="71">
        <v>16</v>
      </c>
      <c r="Z11" s="69">
        <f t="shared" si="16"/>
        <v>37.209302325581397</v>
      </c>
      <c r="AA11" s="71">
        <f t="shared" si="17"/>
        <v>119</v>
      </c>
      <c r="AB11" s="71">
        <v>75</v>
      </c>
      <c r="AC11" s="69">
        <f t="shared" si="18"/>
        <v>63.02521008403361</v>
      </c>
      <c r="AD11" s="71">
        <v>44</v>
      </c>
      <c r="AE11" s="69">
        <f t="shared" si="19"/>
        <v>36.97478991596639</v>
      </c>
      <c r="AF11" s="72">
        <f t="shared" si="20"/>
        <v>15</v>
      </c>
      <c r="AG11" s="71">
        <v>9</v>
      </c>
      <c r="AH11" s="69">
        <f>AG11/AF11*100</f>
        <v>60</v>
      </c>
      <c r="AI11" s="71">
        <v>6</v>
      </c>
      <c r="AJ11" s="69">
        <f>AI11/AF11*100</f>
        <v>40</v>
      </c>
      <c r="AK11" s="72">
        <f t="shared" si="21"/>
        <v>37</v>
      </c>
      <c r="AL11" s="72">
        <v>21</v>
      </c>
      <c r="AM11" s="69">
        <f t="shared" si="22"/>
        <v>56.756756756756758</v>
      </c>
      <c r="AN11" s="72">
        <v>16</v>
      </c>
      <c r="AO11" s="69">
        <f t="shared" si="23"/>
        <v>43.243243243243242</v>
      </c>
      <c r="AP11" s="72">
        <f t="shared" si="24"/>
        <v>27</v>
      </c>
      <c r="AQ11" s="71">
        <v>8</v>
      </c>
      <c r="AR11" s="69">
        <f>AQ11/AP11*100</f>
        <v>29.629629629629626</v>
      </c>
      <c r="AS11" s="71">
        <v>19</v>
      </c>
      <c r="AT11" s="69">
        <f>AS11/AP11*100</f>
        <v>70.370370370370367</v>
      </c>
    </row>
    <row r="12" spans="1:46">
      <c r="A12" s="35" t="s">
        <v>29</v>
      </c>
      <c r="B12" s="70">
        <f t="shared" si="0"/>
        <v>397</v>
      </c>
      <c r="C12" s="71">
        <f t="shared" si="1"/>
        <v>176</v>
      </c>
      <c r="D12" s="69">
        <f t="shared" si="2"/>
        <v>44.332493702770783</v>
      </c>
      <c r="E12" s="71">
        <f t="shared" si="3"/>
        <v>221</v>
      </c>
      <c r="F12" s="69">
        <f t="shared" si="4"/>
        <v>55.667506297229217</v>
      </c>
      <c r="G12" s="72">
        <f t="shared" si="5"/>
        <v>23</v>
      </c>
      <c r="H12" s="71">
        <v>6</v>
      </c>
      <c r="I12" s="73">
        <f t="shared" si="6"/>
        <v>26.086956521739129</v>
      </c>
      <c r="J12" s="71">
        <v>17</v>
      </c>
      <c r="K12" s="73">
        <f t="shared" si="7"/>
        <v>73.91304347826086</v>
      </c>
      <c r="L12" s="72">
        <f t="shared" si="8"/>
        <v>30</v>
      </c>
      <c r="M12" s="71">
        <v>14</v>
      </c>
      <c r="N12" s="69">
        <f t="shared" si="9"/>
        <v>46.666666666666664</v>
      </c>
      <c r="O12" s="71">
        <v>16</v>
      </c>
      <c r="P12" s="69">
        <f t="shared" si="10"/>
        <v>53.333333333333336</v>
      </c>
      <c r="Q12" s="72">
        <f t="shared" si="11"/>
        <v>100</v>
      </c>
      <c r="R12" s="71">
        <v>33</v>
      </c>
      <c r="S12" s="69">
        <f t="shared" si="12"/>
        <v>33</v>
      </c>
      <c r="T12" s="71">
        <v>67</v>
      </c>
      <c r="U12" s="69">
        <f t="shared" si="13"/>
        <v>67</v>
      </c>
      <c r="V12" s="72">
        <f t="shared" si="14"/>
        <v>53</v>
      </c>
      <c r="W12" s="71">
        <v>15</v>
      </c>
      <c r="X12" s="69">
        <f t="shared" si="15"/>
        <v>28.30188679245283</v>
      </c>
      <c r="Y12" s="71">
        <v>38</v>
      </c>
      <c r="Z12" s="69">
        <f t="shared" si="16"/>
        <v>71.698113207547166</v>
      </c>
      <c r="AA12" s="71">
        <f t="shared" si="17"/>
        <v>105</v>
      </c>
      <c r="AB12" s="71">
        <v>63</v>
      </c>
      <c r="AC12" s="69">
        <f t="shared" si="18"/>
        <v>60</v>
      </c>
      <c r="AD12" s="71">
        <v>42</v>
      </c>
      <c r="AE12" s="69">
        <f t="shared" si="19"/>
        <v>40</v>
      </c>
      <c r="AF12" s="72">
        <f t="shared" si="20"/>
        <v>17</v>
      </c>
      <c r="AG12" s="71">
        <v>8</v>
      </c>
      <c r="AH12" s="69">
        <f>AG12/AF12*100</f>
        <v>47.058823529411761</v>
      </c>
      <c r="AI12" s="71">
        <v>9</v>
      </c>
      <c r="AJ12" s="69">
        <f>AI12/AF12*100</f>
        <v>52.941176470588239</v>
      </c>
      <c r="AK12" s="72">
        <f t="shared" si="21"/>
        <v>44</v>
      </c>
      <c r="AL12" s="72">
        <v>21</v>
      </c>
      <c r="AM12" s="69">
        <f t="shared" si="22"/>
        <v>47.727272727272727</v>
      </c>
      <c r="AN12" s="72">
        <v>23</v>
      </c>
      <c r="AO12" s="69">
        <f t="shared" si="23"/>
        <v>52.272727272727273</v>
      </c>
      <c r="AP12" s="72">
        <f t="shared" si="24"/>
        <v>25</v>
      </c>
      <c r="AQ12" s="71">
        <v>16</v>
      </c>
      <c r="AR12" s="69">
        <f>AQ12/AP12*100</f>
        <v>64</v>
      </c>
      <c r="AS12" s="71">
        <v>9</v>
      </c>
      <c r="AT12" s="69">
        <f>AS12/AP12*100</f>
        <v>36</v>
      </c>
    </row>
    <row r="13" spans="1:46">
      <c r="A13" s="40" t="s">
        <v>30</v>
      </c>
      <c r="B13" s="74">
        <f t="shared" si="0"/>
        <v>289</v>
      </c>
      <c r="C13" s="75">
        <f t="shared" si="1"/>
        <v>118</v>
      </c>
      <c r="D13" s="76">
        <f t="shared" si="2"/>
        <v>40.830449826989614</v>
      </c>
      <c r="E13" s="75">
        <f t="shared" si="3"/>
        <v>171</v>
      </c>
      <c r="F13" s="76">
        <f t="shared" si="4"/>
        <v>59.169550173010379</v>
      </c>
      <c r="G13" s="77">
        <f t="shared" si="5"/>
        <v>7</v>
      </c>
      <c r="H13" s="75">
        <v>1</v>
      </c>
      <c r="I13" s="78">
        <f t="shared" si="6"/>
        <v>14.285714285714285</v>
      </c>
      <c r="J13" s="75">
        <v>6</v>
      </c>
      <c r="K13" s="78">
        <f t="shared" si="7"/>
        <v>85.714285714285708</v>
      </c>
      <c r="L13" s="77">
        <f t="shared" si="8"/>
        <v>22</v>
      </c>
      <c r="M13" s="75">
        <v>6</v>
      </c>
      <c r="N13" s="76">
        <f t="shared" si="9"/>
        <v>27.27272727272727</v>
      </c>
      <c r="O13" s="75">
        <v>16</v>
      </c>
      <c r="P13" s="76">
        <f t="shared" si="10"/>
        <v>72.727272727272734</v>
      </c>
      <c r="Q13" s="77">
        <f t="shared" si="11"/>
        <v>59</v>
      </c>
      <c r="R13" s="75">
        <v>20</v>
      </c>
      <c r="S13" s="76">
        <f t="shared" si="12"/>
        <v>33.898305084745758</v>
      </c>
      <c r="T13" s="75">
        <v>39</v>
      </c>
      <c r="U13" s="76">
        <f t="shared" si="13"/>
        <v>66.101694915254242</v>
      </c>
      <c r="V13" s="77">
        <f t="shared" si="14"/>
        <v>37</v>
      </c>
      <c r="W13" s="75">
        <v>14</v>
      </c>
      <c r="X13" s="76">
        <f t="shared" si="15"/>
        <v>37.837837837837839</v>
      </c>
      <c r="Y13" s="75">
        <v>23</v>
      </c>
      <c r="Z13" s="76">
        <f t="shared" si="16"/>
        <v>62.162162162162161</v>
      </c>
      <c r="AA13" s="75">
        <f t="shared" si="17"/>
        <v>103</v>
      </c>
      <c r="AB13" s="75">
        <v>39</v>
      </c>
      <c r="AC13" s="76">
        <f t="shared" si="18"/>
        <v>37.864077669902912</v>
      </c>
      <c r="AD13" s="75">
        <v>64</v>
      </c>
      <c r="AE13" s="76">
        <f t="shared" si="19"/>
        <v>62.135922330097081</v>
      </c>
      <c r="AF13" s="77">
        <f t="shared" si="20"/>
        <v>15</v>
      </c>
      <c r="AG13" s="75">
        <v>11</v>
      </c>
      <c r="AH13" s="76">
        <f>AG13/AF13*100</f>
        <v>73.333333333333329</v>
      </c>
      <c r="AI13" s="75">
        <v>4</v>
      </c>
      <c r="AJ13" s="76">
        <f>AI13/AF13*100</f>
        <v>26.666666666666668</v>
      </c>
      <c r="AK13" s="75">
        <f t="shared" si="21"/>
        <v>24</v>
      </c>
      <c r="AL13" s="75">
        <v>10</v>
      </c>
      <c r="AM13" s="76">
        <f t="shared" si="22"/>
        <v>41.666666666666671</v>
      </c>
      <c r="AN13" s="75">
        <v>14</v>
      </c>
      <c r="AO13" s="76">
        <f t="shared" si="23"/>
        <v>58.333333333333336</v>
      </c>
      <c r="AP13" s="77">
        <f t="shared" si="24"/>
        <v>22</v>
      </c>
      <c r="AQ13" s="75">
        <v>17</v>
      </c>
      <c r="AR13" s="76">
        <f>AQ13/AP13*100</f>
        <v>77.272727272727266</v>
      </c>
      <c r="AS13" s="75">
        <v>5</v>
      </c>
      <c r="AT13" s="76">
        <f>AS13/AP13*100</f>
        <v>22.727272727272727</v>
      </c>
    </row>
    <row r="14" spans="1:46">
      <c r="A14" s="21" t="s">
        <v>31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</row>
    <row r="15" spans="1:46">
      <c r="A15" s="19" t="s">
        <v>8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</row>
  </sheetData>
  <mergeCells count="40">
    <mergeCell ref="A1:AT1"/>
    <mergeCell ref="A2:AR2"/>
    <mergeCell ref="AS2:AT2"/>
    <mergeCell ref="A3:A5"/>
    <mergeCell ref="B3:F3"/>
    <mergeCell ref="G3:K3"/>
    <mergeCell ref="L3:P3"/>
    <mergeCell ref="Q3:U3"/>
    <mergeCell ref="V3:Z3"/>
    <mergeCell ref="AA3:AE3"/>
    <mergeCell ref="AF3:AJ3"/>
    <mergeCell ref="AK3:AO3"/>
    <mergeCell ref="AP3:AT3"/>
    <mergeCell ref="B4:B5"/>
    <mergeCell ref="C4:C5"/>
    <mergeCell ref="E4:E5"/>
    <mergeCell ref="G4:G5"/>
    <mergeCell ref="H4:H5"/>
    <mergeCell ref="J4:J5"/>
    <mergeCell ref="L4:L5"/>
    <mergeCell ref="AF4:AF5"/>
    <mergeCell ref="M4:M5"/>
    <mergeCell ref="O4:O5"/>
    <mergeCell ref="Q4:Q5"/>
    <mergeCell ref="R4:R5"/>
    <mergeCell ref="T4:T5"/>
    <mergeCell ref="V4:V5"/>
    <mergeCell ref="W4:W5"/>
    <mergeCell ref="Y4:Y5"/>
    <mergeCell ref="AA4:AA5"/>
    <mergeCell ref="AB4:AB5"/>
    <mergeCell ref="AD4:AD5"/>
    <mergeCell ref="AQ4:AQ5"/>
    <mergeCell ref="AS4:AS5"/>
    <mergeCell ref="AG4:AG5"/>
    <mergeCell ref="AI4:AI5"/>
    <mergeCell ref="AK4:AK5"/>
    <mergeCell ref="AL4:AL5"/>
    <mergeCell ref="AN4:AN5"/>
    <mergeCell ref="AP4:AP5"/>
  </mergeCells>
  <phoneticPr fontId="17" type="noConversion"/>
  <pageMargins left="0.31496062992126012" right="0.31496062992126012" top="0.35433070866141764" bottom="0.74803149606299213" header="0.31496062992126012" footer="0.31496062992126012"/>
  <pageSetup paperSize="0" scale="44" fitToWidth="0" fitToHeight="0" orientation="landscape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Y18"/>
  <sheetViews>
    <sheetView workbookViewId="0">
      <selection activeCell="H24" sqref="H24"/>
    </sheetView>
  </sheetViews>
  <sheetFormatPr defaultColWidth="8" defaultRowHeight="16.5"/>
  <cols>
    <col min="1" max="1" width="11.25" style="79" customWidth="1"/>
    <col min="2" max="3" width="9" style="79" customWidth="1"/>
    <col min="4" max="4" width="9" style="84" customWidth="1"/>
    <col min="5" max="5" width="9" style="79" customWidth="1"/>
    <col min="6" max="6" width="9" style="84" customWidth="1"/>
    <col min="7" max="8" width="9" style="79" customWidth="1"/>
    <col min="9" max="9" width="9" style="84" customWidth="1"/>
    <col min="10" max="10" width="9" style="79" customWidth="1"/>
    <col min="11" max="11" width="9" style="84" customWidth="1"/>
    <col min="12" max="13" width="9" style="79" customWidth="1"/>
    <col min="14" max="14" width="9" style="84" customWidth="1"/>
    <col min="15" max="15" width="9" style="79" customWidth="1"/>
    <col min="16" max="16" width="9" style="84" customWidth="1"/>
    <col min="17" max="20" width="9" style="79" customWidth="1"/>
    <col min="21" max="21" width="9" style="84" customWidth="1"/>
    <col min="22" max="33" width="9" style="79" customWidth="1"/>
    <col min="34" max="34" width="9" style="84" customWidth="1"/>
    <col min="35" max="35" width="9" style="79" customWidth="1"/>
    <col min="36" max="36" width="9" style="84" customWidth="1"/>
    <col min="37" max="38" width="9" style="79" customWidth="1"/>
    <col min="39" max="39" width="9" style="84" customWidth="1"/>
    <col min="40" max="40" width="9" style="79" customWidth="1"/>
    <col min="41" max="41" width="9" style="84" customWidth="1"/>
    <col min="42" max="43" width="9" style="79" customWidth="1"/>
    <col min="44" max="44" width="9" style="84" customWidth="1"/>
    <col min="45" max="45" width="9" style="79" customWidth="1"/>
    <col min="46" max="46" width="9" style="84" customWidth="1"/>
    <col min="47" max="48" width="9" style="79" customWidth="1"/>
    <col min="49" max="49" width="9" style="84" customWidth="1"/>
    <col min="50" max="50" width="9" style="79" customWidth="1"/>
    <col min="51" max="51" width="9" style="84" customWidth="1"/>
    <col min="52" max="1029" width="9" style="79" customWidth="1"/>
    <col min="1030" max="1030" width="8" style="79" customWidth="1"/>
    <col min="1031" max="16384" width="8" style="79"/>
  </cols>
  <sheetData>
    <row r="1" spans="1:51" ht="21">
      <c r="A1" s="133" t="s">
        <v>43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  <c r="AU1" s="133"/>
      <c r="AV1" s="133"/>
      <c r="AW1" s="133"/>
      <c r="AX1" s="133"/>
      <c r="AY1" s="133"/>
    </row>
    <row r="2" spans="1:51" ht="19.5">
      <c r="A2" s="134" t="s">
        <v>41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5" t="s">
        <v>12</v>
      </c>
      <c r="AY2" s="135"/>
    </row>
    <row r="3" spans="1:51" ht="19.5">
      <c r="A3" s="136" t="s">
        <v>13</v>
      </c>
      <c r="B3" s="137" t="s">
        <v>14</v>
      </c>
      <c r="C3" s="137"/>
      <c r="D3" s="137"/>
      <c r="E3" s="137"/>
      <c r="F3" s="137"/>
      <c r="G3" s="137" t="s">
        <v>15</v>
      </c>
      <c r="H3" s="137"/>
      <c r="I3" s="137"/>
      <c r="J3" s="137"/>
      <c r="K3" s="137"/>
      <c r="L3" s="137" t="s">
        <v>16</v>
      </c>
      <c r="M3" s="137"/>
      <c r="N3" s="137"/>
      <c r="O3" s="137"/>
      <c r="P3" s="137"/>
      <c r="Q3" s="137" t="s">
        <v>38</v>
      </c>
      <c r="R3" s="137"/>
      <c r="S3" s="137"/>
      <c r="T3" s="137"/>
      <c r="U3" s="137"/>
      <c r="V3" s="137" t="s">
        <v>18</v>
      </c>
      <c r="W3" s="137"/>
      <c r="X3" s="137"/>
      <c r="Y3" s="137"/>
      <c r="Z3" s="137"/>
      <c r="AA3" s="137" t="s">
        <v>39</v>
      </c>
      <c r="AB3" s="137"/>
      <c r="AC3" s="137"/>
      <c r="AD3" s="137"/>
      <c r="AE3" s="137"/>
      <c r="AF3" s="137" t="s">
        <v>20</v>
      </c>
      <c r="AG3" s="137"/>
      <c r="AH3" s="137"/>
      <c r="AI3" s="137"/>
      <c r="AJ3" s="137"/>
      <c r="AK3" s="138" t="s">
        <v>42</v>
      </c>
      <c r="AL3" s="138"/>
      <c r="AM3" s="138"/>
      <c r="AN3" s="138"/>
      <c r="AO3" s="138"/>
      <c r="AP3" s="138" t="s">
        <v>21</v>
      </c>
      <c r="AQ3" s="138"/>
      <c r="AR3" s="138"/>
      <c r="AS3" s="138"/>
      <c r="AT3" s="138"/>
      <c r="AU3" s="137" t="s">
        <v>22</v>
      </c>
      <c r="AV3" s="137"/>
      <c r="AW3" s="137"/>
      <c r="AX3" s="137"/>
      <c r="AY3" s="137"/>
    </row>
    <row r="4" spans="1:51">
      <c r="A4" s="136"/>
      <c r="B4" s="131" t="s">
        <v>23</v>
      </c>
      <c r="C4" s="130" t="s">
        <v>4</v>
      </c>
      <c r="D4" s="87"/>
      <c r="E4" s="130" t="s">
        <v>5</v>
      </c>
      <c r="F4" s="88"/>
      <c r="G4" s="131" t="s">
        <v>23</v>
      </c>
      <c r="H4" s="130" t="s">
        <v>4</v>
      </c>
      <c r="I4" s="87"/>
      <c r="J4" s="130" t="s">
        <v>5</v>
      </c>
      <c r="K4" s="88"/>
      <c r="L4" s="131" t="s">
        <v>23</v>
      </c>
      <c r="M4" s="130" t="s">
        <v>4</v>
      </c>
      <c r="N4" s="87"/>
      <c r="O4" s="130" t="s">
        <v>5</v>
      </c>
      <c r="P4" s="88"/>
      <c r="Q4" s="131" t="s">
        <v>23</v>
      </c>
      <c r="R4" s="130" t="s">
        <v>4</v>
      </c>
      <c r="S4" s="85"/>
      <c r="T4" s="130" t="s">
        <v>5</v>
      </c>
      <c r="U4" s="88"/>
      <c r="V4" s="131" t="s">
        <v>23</v>
      </c>
      <c r="W4" s="130" t="s">
        <v>4</v>
      </c>
      <c r="X4" s="85"/>
      <c r="Y4" s="130" t="s">
        <v>5</v>
      </c>
      <c r="Z4" s="86"/>
      <c r="AA4" s="130" t="s">
        <v>23</v>
      </c>
      <c r="AB4" s="130" t="s">
        <v>4</v>
      </c>
      <c r="AC4" s="86"/>
      <c r="AD4" s="130" t="s">
        <v>5</v>
      </c>
      <c r="AE4" s="86"/>
      <c r="AF4" s="131" t="s">
        <v>23</v>
      </c>
      <c r="AG4" s="132" t="s">
        <v>4</v>
      </c>
      <c r="AH4" s="89"/>
      <c r="AI4" s="132" t="s">
        <v>5</v>
      </c>
      <c r="AJ4" s="90"/>
      <c r="AK4" s="131" t="s">
        <v>23</v>
      </c>
      <c r="AL4" s="130" t="s">
        <v>4</v>
      </c>
      <c r="AM4" s="87"/>
      <c r="AN4" s="130" t="s">
        <v>5</v>
      </c>
      <c r="AO4" s="88"/>
      <c r="AP4" s="131" t="s">
        <v>23</v>
      </c>
      <c r="AQ4" s="130" t="s">
        <v>4</v>
      </c>
      <c r="AR4" s="87"/>
      <c r="AS4" s="130" t="s">
        <v>5</v>
      </c>
      <c r="AT4" s="88"/>
      <c r="AU4" s="131" t="s">
        <v>23</v>
      </c>
      <c r="AV4" s="130" t="s">
        <v>4</v>
      </c>
      <c r="AW4" s="87"/>
      <c r="AX4" s="130" t="s">
        <v>5</v>
      </c>
      <c r="AY4" s="88"/>
    </row>
    <row r="5" spans="1:51">
      <c r="A5" s="136"/>
      <c r="B5" s="131"/>
      <c r="C5" s="130"/>
      <c r="D5" s="87" t="s">
        <v>6</v>
      </c>
      <c r="E5" s="130"/>
      <c r="F5" s="88" t="s">
        <v>6</v>
      </c>
      <c r="G5" s="131"/>
      <c r="H5" s="130"/>
      <c r="I5" s="87" t="s">
        <v>6</v>
      </c>
      <c r="J5" s="130"/>
      <c r="K5" s="88" t="s">
        <v>6</v>
      </c>
      <c r="L5" s="131"/>
      <c r="M5" s="130"/>
      <c r="N5" s="87" t="s">
        <v>6</v>
      </c>
      <c r="O5" s="130"/>
      <c r="P5" s="88" t="s">
        <v>6</v>
      </c>
      <c r="Q5" s="131"/>
      <c r="R5" s="130"/>
      <c r="S5" s="85" t="s">
        <v>6</v>
      </c>
      <c r="T5" s="130"/>
      <c r="U5" s="88" t="s">
        <v>6</v>
      </c>
      <c r="V5" s="131"/>
      <c r="W5" s="130"/>
      <c r="X5" s="85" t="s">
        <v>6</v>
      </c>
      <c r="Y5" s="130"/>
      <c r="Z5" s="86" t="s">
        <v>6</v>
      </c>
      <c r="AA5" s="130"/>
      <c r="AB5" s="130"/>
      <c r="AC5" s="86" t="s">
        <v>6</v>
      </c>
      <c r="AD5" s="130"/>
      <c r="AE5" s="86" t="s">
        <v>6</v>
      </c>
      <c r="AF5" s="131"/>
      <c r="AG5" s="132"/>
      <c r="AH5" s="91" t="s">
        <v>6</v>
      </c>
      <c r="AI5" s="132"/>
      <c r="AJ5" s="92" t="s">
        <v>6</v>
      </c>
      <c r="AK5" s="131"/>
      <c r="AL5" s="130"/>
      <c r="AM5" s="87" t="s">
        <v>6</v>
      </c>
      <c r="AN5" s="130"/>
      <c r="AO5" s="88" t="s">
        <v>6</v>
      </c>
      <c r="AP5" s="131"/>
      <c r="AQ5" s="130"/>
      <c r="AR5" s="87" t="s">
        <v>6</v>
      </c>
      <c r="AS5" s="130"/>
      <c r="AT5" s="88" t="s">
        <v>6</v>
      </c>
      <c r="AU5" s="131"/>
      <c r="AV5" s="130"/>
      <c r="AW5" s="87" t="s">
        <v>6</v>
      </c>
      <c r="AX5" s="130"/>
      <c r="AY5" s="88" t="s">
        <v>6</v>
      </c>
    </row>
    <row r="6" spans="1:51">
      <c r="A6" s="93" t="s">
        <v>23</v>
      </c>
      <c r="B6" s="94">
        <f t="shared" ref="B6:B13" si="0">C6+E6</f>
        <v>1643</v>
      </c>
      <c r="C6" s="95">
        <f>SUM(C7:C13)</f>
        <v>905</v>
      </c>
      <c r="D6" s="96">
        <f>C6/B6*100</f>
        <v>55.082166768107122</v>
      </c>
      <c r="E6" s="95">
        <f>SUM(E7:E13)</f>
        <v>738</v>
      </c>
      <c r="F6" s="96">
        <f>E6/B6*100</f>
        <v>44.917833231892878</v>
      </c>
      <c r="G6" s="94">
        <f t="shared" ref="G6:G13" si="1">SUM(H6+J6)</f>
        <v>62</v>
      </c>
      <c r="H6" s="95">
        <f>SUM(H8:H13)</f>
        <v>24</v>
      </c>
      <c r="I6" s="96">
        <f>H6/G6*100</f>
        <v>38.70967741935484</v>
      </c>
      <c r="J6" s="95">
        <f>SUM(J9:J13)</f>
        <v>38</v>
      </c>
      <c r="K6" s="96">
        <f>J6/G6*100</f>
        <v>61.29032258064516</v>
      </c>
      <c r="L6" s="97">
        <f t="shared" ref="L6:L13" si="2">M6+O6</f>
        <v>114</v>
      </c>
      <c r="M6" s="97">
        <f>SUM(M8:M13)</f>
        <v>52</v>
      </c>
      <c r="N6" s="96">
        <f>M6/L6*100</f>
        <v>45.614035087719294</v>
      </c>
      <c r="O6" s="97">
        <f>SUM(O8:O13)</f>
        <v>62</v>
      </c>
      <c r="P6" s="96">
        <f>O6/L6*100</f>
        <v>54.385964912280706</v>
      </c>
      <c r="Q6" s="94">
        <f t="shared" ref="Q6:Q13" si="3">T6+R6</f>
        <v>346</v>
      </c>
      <c r="R6" s="95">
        <f>SUM(R8:R13)</f>
        <v>146</v>
      </c>
      <c r="S6" s="96">
        <f>R6/Q6*100</f>
        <v>42.196531791907518</v>
      </c>
      <c r="T6" s="95">
        <f>SUM(T8:T13)</f>
        <v>200</v>
      </c>
      <c r="U6" s="96">
        <f>T6/Q6*100</f>
        <v>57.80346820809249</v>
      </c>
      <c r="V6" s="94">
        <f t="shared" ref="V6:V13" si="4">W6+Y6</f>
        <v>185</v>
      </c>
      <c r="W6" s="95">
        <f>SUM(W8:W13)</f>
        <v>86</v>
      </c>
      <c r="X6" s="96">
        <f>W6/V6*100</f>
        <v>46.486486486486491</v>
      </c>
      <c r="Y6" s="95">
        <f>SUM(Y8:Y13)</f>
        <v>99</v>
      </c>
      <c r="Z6" s="96">
        <f>Y6/V6*100</f>
        <v>53.513513513513509</v>
      </c>
      <c r="AA6" s="95">
        <f t="shared" ref="AA6:AA13" si="5">AB6+AD6</f>
        <v>433</v>
      </c>
      <c r="AB6" s="95">
        <f>SUM(AB8:AB13)</f>
        <v>240</v>
      </c>
      <c r="AC6" s="96">
        <f>AB6/AA6*100</f>
        <v>55.42725173210161</v>
      </c>
      <c r="AD6" s="95">
        <f>SUM(AD8:AD13)</f>
        <v>193</v>
      </c>
      <c r="AE6" s="96">
        <f>AD6/AA6*100</f>
        <v>44.572748267898383</v>
      </c>
      <c r="AF6" s="98">
        <f t="shared" ref="AF6:AF13" si="6">AG6+AI6</f>
        <v>57</v>
      </c>
      <c r="AG6" s="95">
        <f>SUM(AG9:AG13)</f>
        <v>34</v>
      </c>
      <c r="AH6" s="96">
        <f>AG6/AF6*100</f>
        <v>59.649122807017541</v>
      </c>
      <c r="AI6" s="95">
        <f>SUM(AI8,AI10:AI13)</f>
        <v>23</v>
      </c>
      <c r="AJ6" s="96">
        <f>AI6/AF6*100</f>
        <v>40.350877192982452</v>
      </c>
      <c r="AK6" s="94">
        <f t="shared" ref="AK6:AK13" si="7">AL6+AN6</f>
        <v>12</v>
      </c>
      <c r="AL6" s="94">
        <f>SUM(AL8:AL13)</f>
        <v>6</v>
      </c>
      <c r="AM6" s="96">
        <f>AL6/AK6*100</f>
        <v>50</v>
      </c>
      <c r="AN6" s="94">
        <f>SUM(AN8:AN13)</f>
        <v>6</v>
      </c>
      <c r="AO6" s="96">
        <f>AN6/AK6*100</f>
        <v>50</v>
      </c>
      <c r="AP6" s="94">
        <f t="shared" ref="AP6:AP13" si="8">AQ6+AS6</f>
        <v>139</v>
      </c>
      <c r="AQ6" s="94">
        <f>SUM(AQ8:AQ13)</f>
        <v>73</v>
      </c>
      <c r="AR6" s="96">
        <f>AQ6/AP6*100</f>
        <v>52.517985611510788</v>
      </c>
      <c r="AS6" s="94">
        <f>SUM(AS8:AS13)</f>
        <v>66</v>
      </c>
      <c r="AT6" s="96">
        <f>AS6/AP6*100</f>
        <v>47.482014388489205</v>
      </c>
      <c r="AU6" s="95">
        <f t="shared" ref="AU6:AU13" si="9">AV6+AX6</f>
        <v>95</v>
      </c>
      <c r="AV6" s="95">
        <f>SUM(AV9:AV13)</f>
        <v>44</v>
      </c>
      <c r="AW6" s="96">
        <f>AV6/AU6*100</f>
        <v>46.315789473684212</v>
      </c>
      <c r="AX6" s="95">
        <f>SUM(AX8:AX13)</f>
        <v>51</v>
      </c>
      <c r="AY6" s="96">
        <f>AX6/AU6*100</f>
        <v>53.684210526315788</v>
      </c>
    </row>
    <row r="7" spans="1:51">
      <c r="A7" s="99" t="s">
        <v>24</v>
      </c>
      <c r="B7" s="94">
        <f t="shared" si="0"/>
        <v>0</v>
      </c>
      <c r="C7" s="95">
        <f t="shared" ref="C7:C13" si="10">H7+M7+Q7+W7+AB7+AG7+AL7+AQ7+AV7</f>
        <v>0</v>
      </c>
      <c r="D7" s="96">
        <v>0</v>
      </c>
      <c r="E7" s="95">
        <f t="shared" ref="E7:E13" si="11">J7+O7+T7+Y7+AD7+AI7+AN7+AS7+AX7</f>
        <v>0</v>
      </c>
      <c r="F7" s="96">
        <v>0</v>
      </c>
      <c r="G7" s="94">
        <f t="shared" si="1"/>
        <v>0</v>
      </c>
      <c r="H7" s="95">
        <v>0</v>
      </c>
      <c r="I7" s="96">
        <v>0</v>
      </c>
      <c r="J7" s="95">
        <v>0</v>
      </c>
      <c r="K7" s="96">
        <v>0</v>
      </c>
      <c r="L7" s="97">
        <f t="shared" si="2"/>
        <v>0</v>
      </c>
      <c r="M7" s="95">
        <v>0</v>
      </c>
      <c r="N7" s="96">
        <v>0</v>
      </c>
      <c r="O7" s="95">
        <v>0</v>
      </c>
      <c r="P7" s="96">
        <v>0</v>
      </c>
      <c r="Q7" s="94">
        <f t="shared" si="3"/>
        <v>0</v>
      </c>
      <c r="R7" s="95">
        <v>0</v>
      </c>
      <c r="S7" s="96">
        <v>0</v>
      </c>
      <c r="T7" s="95">
        <v>0</v>
      </c>
      <c r="U7" s="96">
        <v>0</v>
      </c>
      <c r="V7" s="94">
        <f t="shared" si="4"/>
        <v>0</v>
      </c>
      <c r="W7" s="95">
        <v>0</v>
      </c>
      <c r="X7" s="96">
        <v>0</v>
      </c>
      <c r="Y7" s="95">
        <v>0</v>
      </c>
      <c r="Z7" s="96">
        <v>0</v>
      </c>
      <c r="AA7" s="95">
        <f t="shared" si="5"/>
        <v>0</v>
      </c>
      <c r="AB7" s="95">
        <v>0</v>
      </c>
      <c r="AC7" s="96">
        <v>0</v>
      </c>
      <c r="AD7" s="95">
        <v>0</v>
      </c>
      <c r="AE7" s="96">
        <v>0</v>
      </c>
      <c r="AF7" s="98">
        <f t="shared" si="6"/>
        <v>0</v>
      </c>
      <c r="AG7" s="95">
        <v>0</v>
      </c>
      <c r="AH7" s="96">
        <v>0</v>
      </c>
      <c r="AI7" s="95">
        <v>0</v>
      </c>
      <c r="AJ7" s="96">
        <v>0</v>
      </c>
      <c r="AK7" s="94">
        <f t="shared" si="7"/>
        <v>0</v>
      </c>
      <c r="AL7" s="94">
        <v>0</v>
      </c>
      <c r="AM7" s="96">
        <v>0</v>
      </c>
      <c r="AN7" s="94">
        <v>0</v>
      </c>
      <c r="AO7" s="96">
        <v>0</v>
      </c>
      <c r="AP7" s="94">
        <f t="shared" si="8"/>
        <v>0</v>
      </c>
      <c r="AQ7" s="94">
        <v>0</v>
      </c>
      <c r="AR7" s="96">
        <v>0</v>
      </c>
      <c r="AS7" s="94">
        <v>0</v>
      </c>
      <c r="AT7" s="96">
        <v>0</v>
      </c>
      <c r="AU7" s="95">
        <f t="shared" si="9"/>
        <v>0</v>
      </c>
      <c r="AV7" s="95">
        <v>0</v>
      </c>
      <c r="AW7" s="96">
        <v>0</v>
      </c>
      <c r="AX7" s="95">
        <v>0</v>
      </c>
      <c r="AY7" s="96">
        <v>0</v>
      </c>
    </row>
    <row r="8" spans="1:51">
      <c r="A8" s="99" t="s">
        <v>25</v>
      </c>
      <c r="B8" s="94">
        <f t="shared" si="0"/>
        <v>37</v>
      </c>
      <c r="C8" s="95">
        <f t="shared" si="10"/>
        <v>30</v>
      </c>
      <c r="D8" s="96">
        <f t="shared" ref="D8:D13" si="12">C8/B8*100</f>
        <v>81.081081081081081</v>
      </c>
      <c r="E8" s="95">
        <f t="shared" si="11"/>
        <v>7</v>
      </c>
      <c r="F8" s="96">
        <f t="shared" ref="F8:F13" si="13">E8/B8*100</f>
        <v>18.918918918918919</v>
      </c>
      <c r="G8" s="94">
        <f t="shared" si="1"/>
        <v>2</v>
      </c>
      <c r="H8" s="95">
        <v>2</v>
      </c>
      <c r="I8" s="96">
        <f t="shared" ref="I8:I13" si="14">H8/G8*100</f>
        <v>100</v>
      </c>
      <c r="J8" s="95">
        <v>0</v>
      </c>
      <c r="K8" s="96">
        <f t="shared" ref="K8:K13" si="15">J8/G8*100</f>
        <v>0</v>
      </c>
      <c r="L8" s="97">
        <f t="shared" si="2"/>
        <v>2</v>
      </c>
      <c r="M8" s="95">
        <v>1</v>
      </c>
      <c r="N8" s="96">
        <f t="shared" ref="N8:N13" si="16">M8/L8*100</f>
        <v>50</v>
      </c>
      <c r="O8" s="95">
        <v>1</v>
      </c>
      <c r="P8" s="96">
        <f t="shared" ref="P8:P13" si="17">O8/L8*100</f>
        <v>50</v>
      </c>
      <c r="Q8" s="94">
        <f t="shared" si="3"/>
        <v>8</v>
      </c>
      <c r="R8" s="95">
        <v>7</v>
      </c>
      <c r="S8" s="96">
        <f t="shared" ref="S8:S13" si="18">R8/Q8*100</f>
        <v>87.5</v>
      </c>
      <c r="T8" s="95">
        <v>1</v>
      </c>
      <c r="U8" s="96">
        <f t="shared" ref="U8:U13" si="19">T8/Q8*100</f>
        <v>12.5</v>
      </c>
      <c r="V8" s="94">
        <f t="shared" si="4"/>
        <v>4</v>
      </c>
      <c r="W8" s="95">
        <v>4</v>
      </c>
      <c r="X8" s="96">
        <f t="shared" ref="X8:X13" si="20">W8/V8*100</f>
        <v>100</v>
      </c>
      <c r="Y8" s="95">
        <v>0</v>
      </c>
      <c r="Z8" s="96">
        <f t="shared" ref="Z8:Z13" si="21">Y8/V8*100</f>
        <v>0</v>
      </c>
      <c r="AA8" s="95">
        <f t="shared" si="5"/>
        <v>11</v>
      </c>
      <c r="AB8" s="95">
        <v>8</v>
      </c>
      <c r="AC8" s="96">
        <f t="shared" ref="AC8:AC13" si="22">AB8/AA8*100</f>
        <v>72.727272727272734</v>
      </c>
      <c r="AD8" s="95">
        <v>3</v>
      </c>
      <c r="AE8" s="96">
        <f t="shared" ref="AE8:AE13" si="23">AD8/AA8*100</f>
        <v>27.27272727272727</v>
      </c>
      <c r="AF8" s="98">
        <f t="shared" si="6"/>
        <v>2</v>
      </c>
      <c r="AG8" s="95">
        <v>0</v>
      </c>
      <c r="AH8" s="96">
        <f t="shared" ref="AH8:AH13" si="24">AG8/AF8*100</f>
        <v>0</v>
      </c>
      <c r="AI8" s="95">
        <v>2</v>
      </c>
      <c r="AJ8" s="96">
        <f t="shared" ref="AJ8:AJ13" si="25">AI8/AF8*100</f>
        <v>100</v>
      </c>
      <c r="AK8" s="94">
        <f t="shared" si="7"/>
        <v>0</v>
      </c>
      <c r="AL8" s="94">
        <v>0</v>
      </c>
      <c r="AM8" s="96">
        <v>0</v>
      </c>
      <c r="AN8" s="100">
        <v>0</v>
      </c>
      <c r="AO8" s="96">
        <v>0</v>
      </c>
      <c r="AP8" s="94">
        <f t="shared" si="8"/>
        <v>7</v>
      </c>
      <c r="AQ8" s="94">
        <v>7</v>
      </c>
      <c r="AR8" s="96">
        <f t="shared" ref="AR8:AR13" si="26">AQ8/AP8*100</f>
        <v>100</v>
      </c>
      <c r="AS8" s="100">
        <v>0</v>
      </c>
      <c r="AT8" s="96">
        <f t="shared" ref="AT8:AT13" si="27">AS8/AP8*100</f>
        <v>0</v>
      </c>
      <c r="AU8" s="95">
        <f t="shared" si="9"/>
        <v>0</v>
      </c>
      <c r="AV8" s="95">
        <v>0</v>
      </c>
      <c r="AW8" s="96">
        <v>0</v>
      </c>
      <c r="AX8" s="95">
        <v>0</v>
      </c>
      <c r="AY8" s="96">
        <v>0</v>
      </c>
    </row>
    <row r="9" spans="1:51">
      <c r="A9" s="99" t="s">
        <v>26</v>
      </c>
      <c r="B9" s="94">
        <f t="shared" si="0"/>
        <v>109</v>
      </c>
      <c r="C9" s="95">
        <f t="shared" si="10"/>
        <v>63</v>
      </c>
      <c r="D9" s="96">
        <f t="shared" si="12"/>
        <v>57.798165137614674</v>
      </c>
      <c r="E9" s="95">
        <f t="shared" si="11"/>
        <v>46</v>
      </c>
      <c r="F9" s="96">
        <f t="shared" si="13"/>
        <v>42.201834862385326</v>
      </c>
      <c r="G9" s="94">
        <f t="shared" si="1"/>
        <v>3</v>
      </c>
      <c r="H9" s="95">
        <v>0</v>
      </c>
      <c r="I9" s="96">
        <f t="shared" si="14"/>
        <v>0</v>
      </c>
      <c r="J9" s="95">
        <v>3</v>
      </c>
      <c r="K9" s="96">
        <f t="shared" si="15"/>
        <v>100</v>
      </c>
      <c r="L9" s="97">
        <f t="shared" si="2"/>
        <v>12</v>
      </c>
      <c r="M9" s="95">
        <v>9</v>
      </c>
      <c r="N9" s="96">
        <f t="shared" si="16"/>
        <v>75</v>
      </c>
      <c r="O9" s="95">
        <v>3</v>
      </c>
      <c r="P9" s="96">
        <f t="shared" si="17"/>
        <v>25</v>
      </c>
      <c r="Q9" s="94">
        <f t="shared" si="3"/>
        <v>21</v>
      </c>
      <c r="R9" s="95">
        <v>9</v>
      </c>
      <c r="S9" s="96">
        <f t="shared" si="18"/>
        <v>42.857142857142854</v>
      </c>
      <c r="T9" s="95">
        <v>12</v>
      </c>
      <c r="U9" s="96">
        <f t="shared" si="19"/>
        <v>57.142857142857139</v>
      </c>
      <c r="V9" s="94">
        <f t="shared" si="4"/>
        <v>12</v>
      </c>
      <c r="W9" s="95">
        <v>2</v>
      </c>
      <c r="X9" s="96">
        <f t="shared" si="20"/>
        <v>16.666666666666664</v>
      </c>
      <c r="Y9" s="95">
        <v>10</v>
      </c>
      <c r="Z9" s="96">
        <f t="shared" si="21"/>
        <v>83.333333333333343</v>
      </c>
      <c r="AA9" s="95">
        <f t="shared" si="5"/>
        <v>33</v>
      </c>
      <c r="AB9" s="95">
        <v>21</v>
      </c>
      <c r="AC9" s="96">
        <f t="shared" si="22"/>
        <v>63.636363636363633</v>
      </c>
      <c r="AD9" s="95">
        <v>12</v>
      </c>
      <c r="AE9" s="96">
        <f t="shared" si="23"/>
        <v>36.363636363636367</v>
      </c>
      <c r="AF9" s="98">
        <f t="shared" si="6"/>
        <v>2</v>
      </c>
      <c r="AG9" s="95">
        <v>2</v>
      </c>
      <c r="AH9" s="96">
        <f t="shared" si="24"/>
        <v>100</v>
      </c>
      <c r="AI9" s="95">
        <v>0</v>
      </c>
      <c r="AJ9" s="96">
        <f t="shared" si="25"/>
        <v>0</v>
      </c>
      <c r="AK9" s="94">
        <f t="shared" si="7"/>
        <v>0</v>
      </c>
      <c r="AL9" s="94">
        <v>0</v>
      </c>
      <c r="AM9" s="96">
        <v>0</v>
      </c>
      <c r="AN9" s="94">
        <v>0</v>
      </c>
      <c r="AO9" s="96">
        <v>0</v>
      </c>
      <c r="AP9" s="94">
        <f t="shared" si="8"/>
        <v>11</v>
      </c>
      <c r="AQ9" s="94">
        <v>8</v>
      </c>
      <c r="AR9" s="96">
        <f t="shared" si="26"/>
        <v>72.727272727272734</v>
      </c>
      <c r="AS9" s="94">
        <v>3</v>
      </c>
      <c r="AT9" s="96">
        <f t="shared" si="27"/>
        <v>27.27272727272727</v>
      </c>
      <c r="AU9" s="95">
        <f t="shared" si="9"/>
        <v>3</v>
      </c>
      <c r="AV9" s="95">
        <v>0</v>
      </c>
      <c r="AW9" s="96">
        <f>AV9/AU9*100</f>
        <v>0</v>
      </c>
      <c r="AX9" s="95">
        <v>3</v>
      </c>
      <c r="AY9" s="96">
        <f>AX9/AU9*100</f>
        <v>100</v>
      </c>
    </row>
    <row r="10" spans="1:51">
      <c r="A10" s="99" t="s">
        <v>27</v>
      </c>
      <c r="B10" s="94">
        <f t="shared" si="0"/>
        <v>249</v>
      </c>
      <c r="C10" s="95">
        <f t="shared" si="10"/>
        <v>155</v>
      </c>
      <c r="D10" s="96">
        <f t="shared" si="12"/>
        <v>62.248995983935743</v>
      </c>
      <c r="E10" s="95">
        <f t="shared" si="11"/>
        <v>94</v>
      </c>
      <c r="F10" s="96">
        <f t="shared" si="13"/>
        <v>37.751004016064257</v>
      </c>
      <c r="G10" s="94">
        <f t="shared" si="1"/>
        <v>11</v>
      </c>
      <c r="H10" s="95">
        <v>5</v>
      </c>
      <c r="I10" s="96">
        <f t="shared" si="14"/>
        <v>45.454545454545453</v>
      </c>
      <c r="J10" s="95">
        <v>6</v>
      </c>
      <c r="K10" s="96">
        <f t="shared" si="15"/>
        <v>54.54545454545454</v>
      </c>
      <c r="L10" s="97">
        <f t="shared" si="2"/>
        <v>22</v>
      </c>
      <c r="M10" s="95">
        <v>11</v>
      </c>
      <c r="N10" s="96">
        <f t="shared" si="16"/>
        <v>50</v>
      </c>
      <c r="O10" s="95">
        <v>11</v>
      </c>
      <c r="P10" s="96">
        <f t="shared" si="17"/>
        <v>50</v>
      </c>
      <c r="Q10" s="94">
        <f t="shared" si="3"/>
        <v>63</v>
      </c>
      <c r="R10" s="95">
        <v>38</v>
      </c>
      <c r="S10" s="96">
        <f t="shared" si="18"/>
        <v>60.317460317460316</v>
      </c>
      <c r="T10" s="95">
        <v>25</v>
      </c>
      <c r="U10" s="96">
        <f t="shared" si="19"/>
        <v>39.682539682539684</v>
      </c>
      <c r="V10" s="94">
        <f t="shared" si="4"/>
        <v>29</v>
      </c>
      <c r="W10" s="95">
        <v>17</v>
      </c>
      <c r="X10" s="96">
        <f t="shared" si="20"/>
        <v>58.620689655172406</v>
      </c>
      <c r="Y10" s="95">
        <v>12</v>
      </c>
      <c r="Z10" s="96">
        <f t="shared" si="21"/>
        <v>41.379310344827587</v>
      </c>
      <c r="AA10" s="95">
        <f t="shared" si="5"/>
        <v>59</v>
      </c>
      <c r="AB10" s="95">
        <v>34</v>
      </c>
      <c r="AC10" s="96">
        <f t="shared" si="22"/>
        <v>57.627118644067799</v>
      </c>
      <c r="AD10" s="95">
        <v>25</v>
      </c>
      <c r="AE10" s="96">
        <f t="shared" si="23"/>
        <v>42.372881355932201</v>
      </c>
      <c r="AF10" s="98">
        <f t="shared" si="6"/>
        <v>4</v>
      </c>
      <c r="AG10" s="95">
        <v>4</v>
      </c>
      <c r="AH10" s="96">
        <f t="shared" si="24"/>
        <v>100</v>
      </c>
      <c r="AI10" s="95">
        <v>0</v>
      </c>
      <c r="AJ10" s="96">
        <f t="shared" si="25"/>
        <v>0</v>
      </c>
      <c r="AK10" s="94">
        <f t="shared" si="7"/>
        <v>1</v>
      </c>
      <c r="AL10" s="94">
        <v>1</v>
      </c>
      <c r="AM10" s="96">
        <f>AL10/AK10*100</f>
        <v>100</v>
      </c>
      <c r="AN10" s="94">
        <v>0</v>
      </c>
      <c r="AO10" s="96">
        <f>AN10/AK10*100</f>
        <v>0</v>
      </c>
      <c r="AP10" s="94">
        <f t="shared" si="8"/>
        <v>16</v>
      </c>
      <c r="AQ10" s="94">
        <v>10</v>
      </c>
      <c r="AR10" s="96">
        <f t="shared" si="26"/>
        <v>62.5</v>
      </c>
      <c r="AS10" s="94">
        <v>6</v>
      </c>
      <c r="AT10" s="96">
        <f t="shared" si="27"/>
        <v>37.5</v>
      </c>
      <c r="AU10" s="95">
        <f t="shared" si="9"/>
        <v>19</v>
      </c>
      <c r="AV10" s="95">
        <v>10</v>
      </c>
      <c r="AW10" s="96">
        <f>AV10/AU10*100</f>
        <v>52.631578947368418</v>
      </c>
      <c r="AX10" s="95">
        <v>9</v>
      </c>
      <c r="AY10" s="96">
        <f>AX10/AU10*100</f>
        <v>47.368421052631575</v>
      </c>
    </row>
    <row r="11" spans="1:51">
      <c r="A11" s="99" t="s">
        <v>28</v>
      </c>
      <c r="B11" s="94">
        <f t="shared" si="0"/>
        <v>403</v>
      </c>
      <c r="C11" s="95">
        <f t="shared" si="10"/>
        <v>240</v>
      </c>
      <c r="D11" s="96">
        <f t="shared" si="12"/>
        <v>59.553349875930515</v>
      </c>
      <c r="E11" s="95">
        <f t="shared" si="11"/>
        <v>163</v>
      </c>
      <c r="F11" s="96">
        <f t="shared" si="13"/>
        <v>40.446650124069478</v>
      </c>
      <c r="G11" s="94">
        <f t="shared" si="1"/>
        <v>15</v>
      </c>
      <c r="H11" s="95">
        <v>8</v>
      </c>
      <c r="I11" s="96">
        <f t="shared" si="14"/>
        <v>53.333333333333336</v>
      </c>
      <c r="J11" s="95">
        <v>7</v>
      </c>
      <c r="K11" s="96">
        <f t="shared" si="15"/>
        <v>46.666666666666664</v>
      </c>
      <c r="L11" s="97">
        <f t="shared" si="2"/>
        <v>25</v>
      </c>
      <c r="M11" s="95">
        <v>11</v>
      </c>
      <c r="N11" s="96">
        <f t="shared" si="16"/>
        <v>44</v>
      </c>
      <c r="O11" s="95">
        <v>14</v>
      </c>
      <c r="P11" s="96">
        <f t="shared" si="17"/>
        <v>56.000000000000007</v>
      </c>
      <c r="Q11" s="94">
        <f t="shared" si="3"/>
        <v>78</v>
      </c>
      <c r="R11" s="95">
        <v>33</v>
      </c>
      <c r="S11" s="96">
        <f t="shared" si="18"/>
        <v>42.307692307692307</v>
      </c>
      <c r="T11" s="95">
        <v>45</v>
      </c>
      <c r="U11" s="96">
        <f t="shared" si="19"/>
        <v>57.692307692307686</v>
      </c>
      <c r="V11" s="94">
        <f t="shared" si="4"/>
        <v>43</v>
      </c>
      <c r="W11" s="95">
        <v>25</v>
      </c>
      <c r="X11" s="96">
        <f t="shared" si="20"/>
        <v>58.139534883720934</v>
      </c>
      <c r="Y11" s="95">
        <v>18</v>
      </c>
      <c r="Z11" s="96">
        <f t="shared" si="21"/>
        <v>41.860465116279073</v>
      </c>
      <c r="AA11" s="95">
        <f t="shared" si="5"/>
        <v>108</v>
      </c>
      <c r="AB11" s="95">
        <v>69</v>
      </c>
      <c r="AC11" s="96">
        <f t="shared" si="22"/>
        <v>63.888888888888886</v>
      </c>
      <c r="AD11" s="95">
        <v>39</v>
      </c>
      <c r="AE11" s="96">
        <f t="shared" si="23"/>
        <v>36.111111111111107</v>
      </c>
      <c r="AF11" s="98">
        <f t="shared" si="6"/>
        <v>15</v>
      </c>
      <c r="AG11" s="95">
        <v>9</v>
      </c>
      <c r="AH11" s="96">
        <f t="shared" si="24"/>
        <v>60</v>
      </c>
      <c r="AI11" s="95">
        <v>6</v>
      </c>
      <c r="AJ11" s="96">
        <f t="shared" si="25"/>
        <v>40</v>
      </c>
      <c r="AK11" s="94">
        <f t="shared" si="7"/>
        <v>6</v>
      </c>
      <c r="AL11" s="94">
        <v>0</v>
      </c>
      <c r="AM11" s="96">
        <f>AL11/AK11*100</f>
        <v>0</v>
      </c>
      <c r="AN11" s="94">
        <v>6</v>
      </c>
      <c r="AO11" s="96">
        <f>AN11/AK11*100</f>
        <v>100</v>
      </c>
      <c r="AP11" s="94">
        <f t="shared" si="8"/>
        <v>40</v>
      </c>
      <c r="AQ11" s="94">
        <v>21</v>
      </c>
      <c r="AR11" s="96">
        <f t="shared" si="26"/>
        <v>52.5</v>
      </c>
      <c r="AS11" s="94">
        <v>19</v>
      </c>
      <c r="AT11" s="96">
        <f t="shared" si="27"/>
        <v>47.5</v>
      </c>
      <c r="AU11" s="95">
        <f t="shared" si="9"/>
        <v>28</v>
      </c>
      <c r="AV11" s="95">
        <v>19</v>
      </c>
      <c r="AW11" s="96">
        <f>AV11/AU11*100</f>
        <v>67.857142857142861</v>
      </c>
      <c r="AX11" s="95">
        <v>9</v>
      </c>
      <c r="AY11" s="96">
        <f>AX11/AU11*100</f>
        <v>32.142857142857146</v>
      </c>
    </row>
    <row r="12" spans="1:51">
      <c r="A12" s="99" t="s">
        <v>29</v>
      </c>
      <c r="B12" s="94">
        <f t="shared" si="0"/>
        <v>477</v>
      </c>
      <c r="C12" s="95">
        <f t="shared" si="10"/>
        <v>249</v>
      </c>
      <c r="D12" s="96">
        <f t="shared" si="12"/>
        <v>52.20125786163522</v>
      </c>
      <c r="E12" s="95">
        <f t="shared" si="11"/>
        <v>228</v>
      </c>
      <c r="F12" s="96">
        <f t="shared" si="13"/>
        <v>47.79874213836478</v>
      </c>
      <c r="G12" s="94">
        <f t="shared" si="1"/>
        <v>22</v>
      </c>
      <c r="H12" s="95">
        <v>8</v>
      </c>
      <c r="I12" s="96">
        <f t="shared" si="14"/>
        <v>36.363636363636367</v>
      </c>
      <c r="J12" s="95">
        <v>14</v>
      </c>
      <c r="K12" s="96">
        <f t="shared" si="15"/>
        <v>63.636363636363633</v>
      </c>
      <c r="L12" s="97">
        <f t="shared" si="2"/>
        <v>35</v>
      </c>
      <c r="M12" s="95">
        <v>15</v>
      </c>
      <c r="N12" s="96">
        <f t="shared" si="16"/>
        <v>42.857142857142854</v>
      </c>
      <c r="O12" s="95">
        <v>20</v>
      </c>
      <c r="P12" s="96">
        <f t="shared" si="17"/>
        <v>57.142857142857139</v>
      </c>
      <c r="Q12" s="94">
        <f t="shared" si="3"/>
        <v>99</v>
      </c>
      <c r="R12" s="95">
        <v>35</v>
      </c>
      <c r="S12" s="96">
        <f t="shared" si="18"/>
        <v>35.353535353535356</v>
      </c>
      <c r="T12" s="95">
        <v>64</v>
      </c>
      <c r="U12" s="96">
        <f t="shared" si="19"/>
        <v>64.646464646464651</v>
      </c>
      <c r="V12" s="94">
        <f t="shared" si="4"/>
        <v>54</v>
      </c>
      <c r="W12" s="95">
        <v>20</v>
      </c>
      <c r="X12" s="96">
        <f t="shared" si="20"/>
        <v>37.037037037037038</v>
      </c>
      <c r="Y12" s="95">
        <v>34</v>
      </c>
      <c r="Z12" s="96">
        <f t="shared" si="21"/>
        <v>62.962962962962962</v>
      </c>
      <c r="AA12" s="95">
        <f t="shared" si="5"/>
        <v>113</v>
      </c>
      <c r="AB12" s="95">
        <v>61</v>
      </c>
      <c r="AC12" s="96">
        <f t="shared" si="22"/>
        <v>53.982300884955748</v>
      </c>
      <c r="AD12" s="95">
        <v>52</v>
      </c>
      <c r="AE12" s="96">
        <f t="shared" si="23"/>
        <v>46.017699115044245</v>
      </c>
      <c r="AF12" s="98">
        <f t="shared" si="6"/>
        <v>17</v>
      </c>
      <c r="AG12" s="95">
        <v>10</v>
      </c>
      <c r="AH12" s="96">
        <f t="shared" si="24"/>
        <v>58.82352941176471</v>
      </c>
      <c r="AI12" s="95">
        <v>7</v>
      </c>
      <c r="AJ12" s="96">
        <f t="shared" si="25"/>
        <v>41.17647058823529</v>
      </c>
      <c r="AK12" s="94">
        <f t="shared" si="7"/>
        <v>5</v>
      </c>
      <c r="AL12" s="94">
        <v>5</v>
      </c>
      <c r="AM12" s="96">
        <f>AL12/AK12*100</f>
        <v>100</v>
      </c>
      <c r="AN12" s="94">
        <v>0</v>
      </c>
      <c r="AO12" s="96">
        <f>AN12/AK12*100</f>
        <v>0</v>
      </c>
      <c r="AP12" s="94">
        <f t="shared" si="8"/>
        <v>42</v>
      </c>
      <c r="AQ12" s="94">
        <v>20</v>
      </c>
      <c r="AR12" s="96">
        <f t="shared" si="26"/>
        <v>47.619047619047613</v>
      </c>
      <c r="AS12" s="94">
        <v>22</v>
      </c>
      <c r="AT12" s="96">
        <f t="shared" si="27"/>
        <v>52.380952380952387</v>
      </c>
      <c r="AU12" s="95">
        <f t="shared" si="9"/>
        <v>26</v>
      </c>
      <c r="AV12" s="95">
        <v>11</v>
      </c>
      <c r="AW12" s="96">
        <f>AV12/AU12*100</f>
        <v>42.307692307692307</v>
      </c>
      <c r="AX12" s="95">
        <v>15</v>
      </c>
      <c r="AY12" s="96">
        <f>AX12/AU12*100</f>
        <v>57.692307692307686</v>
      </c>
    </row>
    <row r="13" spans="1:51">
      <c r="A13" s="101" t="s">
        <v>30</v>
      </c>
      <c r="B13" s="94">
        <f t="shared" si="0"/>
        <v>368</v>
      </c>
      <c r="C13" s="95">
        <f t="shared" si="10"/>
        <v>168</v>
      </c>
      <c r="D13" s="96">
        <f t="shared" si="12"/>
        <v>45.652173913043477</v>
      </c>
      <c r="E13" s="95">
        <f t="shared" si="11"/>
        <v>200</v>
      </c>
      <c r="F13" s="96">
        <f t="shared" si="13"/>
        <v>54.347826086956516</v>
      </c>
      <c r="G13" s="94">
        <f t="shared" si="1"/>
        <v>9</v>
      </c>
      <c r="H13" s="95">
        <v>1</v>
      </c>
      <c r="I13" s="96">
        <f t="shared" si="14"/>
        <v>11.111111111111111</v>
      </c>
      <c r="J13" s="95">
        <v>8</v>
      </c>
      <c r="K13" s="96">
        <f t="shared" si="15"/>
        <v>88.888888888888886</v>
      </c>
      <c r="L13" s="97">
        <f t="shared" si="2"/>
        <v>18</v>
      </c>
      <c r="M13" s="95">
        <v>5</v>
      </c>
      <c r="N13" s="96">
        <f t="shared" si="16"/>
        <v>27.777777777777779</v>
      </c>
      <c r="O13" s="95">
        <v>13</v>
      </c>
      <c r="P13" s="96">
        <f t="shared" si="17"/>
        <v>72.222222222222214</v>
      </c>
      <c r="Q13" s="94">
        <f t="shared" si="3"/>
        <v>77</v>
      </c>
      <c r="R13" s="95">
        <v>24</v>
      </c>
      <c r="S13" s="96">
        <f t="shared" si="18"/>
        <v>31.168831168831169</v>
      </c>
      <c r="T13" s="95">
        <v>53</v>
      </c>
      <c r="U13" s="96">
        <f t="shared" si="19"/>
        <v>68.831168831168839</v>
      </c>
      <c r="V13" s="94">
        <f t="shared" si="4"/>
        <v>43</v>
      </c>
      <c r="W13" s="95">
        <v>18</v>
      </c>
      <c r="X13" s="96">
        <f t="shared" si="20"/>
        <v>41.860465116279073</v>
      </c>
      <c r="Y13" s="95">
        <v>25</v>
      </c>
      <c r="Z13" s="96">
        <f t="shared" si="21"/>
        <v>58.139534883720934</v>
      </c>
      <c r="AA13" s="95">
        <f t="shared" si="5"/>
        <v>109</v>
      </c>
      <c r="AB13" s="95">
        <v>47</v>
      </c>
      <c r="AC13" s="96">
        <f t="shared" si="22"/>
        <v>43.119266055045877</v>
      </c>
      <c r="AD13" s="95">
        <v>62</v>
      </c>
      <c r="AE13" s="96">
        <f t="shared" si="23"/>
        <v>56.88073394495413</v>
      </c>
      <c r="AF13" s="98">
        <f t="shared" si="6"/>
        <v>17</v>
      </c>
      <c r="AG13" s="95">
        <v>9</v>
      </c>
      <c r="AH13" s="96">
        <f t="shared" si="24"/>
        <v>52.941176470588239</v>
      </c>
      <c r="AI13" s="95">
        <v>8</v>
      </c>
      <c r="AJ13" s="96">
        <f t="shared" si="25"/>
        <v>47.058823529411761</v>
      </c>
      <c r="AK13" s="94">
        <f t="shared" si="7"/>
        <v>0</v>
      </c>
      <c r="AL13" s="95">
        <v>0</v>
      </c>
      <c r="AM13" s="96">
        <v>0</v>
      </c>
      <c r="AN13" s="95">
        <v>0</v>
      </c>
      <c r="AO13" s="96">
        <v>0</v>
      </c>
      <c r="AP13" s="94">
        <f t="shared" si="8"/>
        <v>23</v>
      </c>
      <c r="AQ13" s="95">
        <v>7</v>
      </c>
      <c r="AR13" s="96">
        <f t="shared" si="26"/>
        <v>30.434782608695656</v>
      </c>
      <c r="AS13" s="95">
        <v>16</v>
      </c>
      <c r="AT13" s="96">
        <f t="shared" si="27"/>
        <v>69.565217391304344</v>
      </c>
      <c r="AU13" s="95">
        <f t="shared" si="9"/>
        <v>19</v>
      </c>
      <c r="AV13" s="95">
        <v>4</v>
      </c>
      <c r="AW13" s="96">
        <f>AV13/AU13*100</f>
        <v>21.052631578947366</v>
      </c>
      <c r="AX13" s="95">
        <v>15</v>
      </c>
      <c r="AY13" s="96">
        <f>AX13/AU13*100</f>
        <v>78.94736842105263</v>
      </c>
    </row>
    <row r="14" spans="1:51">
      <c r="A14" s="80" t="s">
        <v>31</v>
      </c>
      <c r="B14" s="81"/>
      <c r="C14" s="81"/>
      <c r="D14" s="82"/>
      <c r="E14" s="81"/>
      <c r="F14" s="82"/>
      <c r="G14" s="81"/>
      <c r="H14" s="81"/>
      <c r="I14" s="82"/>
      <c r="J14" s="81"/>
      <c r="K14" s="82"/>
      <c r="L14" s="81"/>
      <c r="M14" s="81"/>
      <c r="N14" s="82"/>
      <c r="O14" s="81"/>
      <c r="P14" s="82"/>
      <c r="Q14" s="81"/>
      <c r="R14" s="81"/>
      <c r="S14" s="81"/>
      <c r="T14" s="81"/>
      <c r="U14" s="82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2"/>
      <c r="AI14" s="81"/>
      <c r="AJ14" s="82"/>
      <c r="AK14" s="81"/>
      <c r="AL14" s="81"/>
      <c r="AM14" s="82"/>
      <c r="AN14" s="81"/>
      <c r="AO14" s="82"/>
      <c r="AP14" s="81"/>
      <c r="AQ14" s="81"/>
      <c r="AR14" s="82"/>
      <c r="AS14" s="81"/>
      <c r="AT14" s="82"/>
      <c r="AU14" s="81"/>
      <c r="AV14" s="81"/>
      <c r="AW14" s="82"/>
      <c r="AX14" s="81"/>
      <c r="AY14" s="82"/>
    </row>
    <row r="15" spans="1:51">
      <c r="A15" s="83" t="s">
        <v>8</v>
      </c>
      <c r="B15" s="81"/>
      <c r="C15" s="81"/>
      <c r="D15" s="82"/>
      <c r="E15" s="81"/>
      <c r="F15" s="82"/>
      <c r="G15" s="81"/>
      <c r="H15" s="81"/>
      <c r="I15" s="82"/>
      <c r="J15" s="81"/>
      <c r="K15" s="82"/>
      <c r="L15" s="81"/>
      <c r="M15" s="81"/>
      <c r="N15" s="82"/>
      <c r="O15" s="81"/>
      <c r="P15" s="82"/>
      <c r="Q15" s="81"/>
      <c r="R15" s="81"/>
      <c r="S15" s="81"/>
      <c r="T15" s="81"/>
      <c r="U15" s="82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2"/>
      <c r="AI15" s="81"/>
      <c r="AJ15" s="82"/>
      <c r="AK15" s="81"/>
      <c r="AL15" s="81"/>
      <c r="AM15" s="82"/>
      <c r="AN15" s="81"/>
      <c r="AO15" s="82"/>
      <c r="AP15" s="81"/>
      <c r="AQ15" s="81"/>
      <c r="AR15" s="82"/>
      <c r="AS15" s="81"/>
      <c r="AT15" s="82"/>
      <c r="AU15" s="81"/>
      <c r="AV15" s="81"/>
      <c r="AW15" s="82"/>
      <c r="AX15" s="81"/>
      <c r="AY15" s="82"/>
    </row>
    <row r="18" spans="19:19">
      <c r="S18" s="79">
        <f>O6/L6*100</f>
        <v>54.385964912280706</v>
      </c>
    </row>
  </sheetData>
  <mergeCells count="44">
    <mergeCell ref="A1:AY1"/>
    <mergeCell ref="A2:AW2"/>
    <mergeCell ref="AX2:AY2"/>
    <mergeCell ref="A3:A5"/>
    <mergeCell ref="B3:F3"/>
    <mergeCell ref="G3:K3"/>
    <mergeCell ref="L3:P3"/>
    <mergeCell ref="Q3:U3"/>
    <mergeCell ref="V3:Z3"/>
    <mergeCell ref="AA3:AE3"/>
    <mergeCell ref="AF3:AJ3"/>
    <mergeCell ref="AK3:AO3"/>
    <mergeCell ref="AP3:AT3"/>
    <mergeCell ref="AU3:AY3"/>
    <mergeCell ref="B4:B5"/>
    <mergeCell ref="C4:C5"/>
    <mergeCell ref="E4:E5"/>
    <mergeCell ref="G4:G5"/>
    <mergeCell ref="H4:H5"/>
    <mergeCell ref="J4:J5"/>
    <mergeCell ref="AD4:AD5"/>
    <mergeCell ref="L4:L5"/>
    <mergeCell ref="M4:M5"/>
    <mergeCell ref="O4:O5"/>
    <mergeCell ref="Q4:Q5"/>
    <mergeCell ref="R4:R5"/>
    <mergeCell ref="T4:T5"/>
    <mergeCell ref="V4:V5"/>
    <mergeCell ref="W4:W5"/>
    <mergeCell ref="Y4:Y5"/>
    <mergeCell ref="AA4:AA5"/>
    <mergeCell ref="AB4:AB5"/>
    <mergeCell ref="AX4:AX5"/>
    <mergeCell ref="AF4:AF5"/>
    <mergeCell ref="AG4:AG5"/>
    <mergeCell ref="AI4:AI5"/>
    <mergeCell ref="AK4:AK5"/>
    <mergeCell ref="AL4:AL5"/>
    <mergeCell ref="AN4:AN5"/>
    <mergeCell ref="AP4:AP5"/>
    <mergeCell ref="AQ4:AQ5"/>
    <mergeCell ref="AS4:AS5"/>
    <mergeCell ref="AU4:AU5"/>
    <mergeCell ref="AV4:AV5"/>
  </mergeCells>
  <phoneticPr fontId="17" type="noConversion"/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4265B-634A-4EE3-AD92-3EE1D9BD9782}">
  <sheetPr>
    <pageSetUpPr fitToPage="1"/>
  </sheetPr>
  <dimension ref="A1:AY15"/>
  <sheetViews>
    <sheetView topLeftCell="AA1" workbookViewId="0">
      <selection activeCell="AU4" sqref="AU4:AU5"/>
    </sheetView>
  </sheetViews>
  <sheetFormatPr defaultColWidth="8" defaultRowHeight="16.5"/>
  <cols>
    <col min="1" max="1" width="11.25" style="79" customWidth="1"/>
    <col min="2" max="3" width="9" style="79" customWidth="1"/>
    <col min="4" max="4" width="9" style="84" customWidth="1"/>
    <col min="5" max="5" width="9" style="79" customWidth="1"/>
    <col min="6" max="6" width="9" style="84" customWidth="1"/>
    <col min="7" max="8" width="9" style="79" customWidth="1"/>
    <col min="9" max="9" width="9" style="84" customWidth="1"/>
    <col min="10" max="10" width="9" style="79" customWidth="1"/>
    <col min="11" max="11" width="9" style="84" customWidth="1"/>
    <col min="12" max="13" width="9" style="79" customWidth="1"/>
    <col min="14" max="14" width="9" style="84" customWidth="1"/>
    <col min="15" max="15" width="9" style="79" customWidth="1"/>
    <col min="16" max="16" width="9" style="84" customWidth="1"/>
    <col min="17" max="20" width="9" style="79" customWidth="1"/>
    <col min="21" max="21" width="9" style="84" customWidth="1"/>
    <col min="22" max="33" width="9" style="79" customWidth="1"/>
    <col min="34" max="34" width="9" style="84" customWidth="1"/>
    <col min="35" max="35" width="9" style="79" customWidth="1"/>
    <col min="36" max="36" width="9" style="84" customWidth="1"/>
    <col min="37" max="38" width="9" style="79" customWidth="1"/>
    <col min="39" max="39" width="9" style="84" customWidth="1"/>
    <col min="40" max="40" width="9" style="79" customWidth="1"/>
    <col min="41" max="41" width="9" style="84" customWidth="1"/>
    <col min="42" max="43" width="9" style="79" customWidth="1"/>
    <col min="44" max="44" width="9" style="84" customWidth="1"/>
    <col min="45" max="45" width="9" style="79" customWidth="1"/>
    <col min="46" max="46" width="9" style="84" customWidth="1"/>
    <col min="47" max="48" width="9" style="79" customWidth="1"/>
    <col min="49" max="49" width="9" style="84" customWidth="1"/>
    <col min="50" max="50" width="9" style="79" customWidth="1"/>
    <col min="51" max="51" width="9" style="84" customWidth="1"/>
    <col min="52" max="1024" width="9" style="79" customWidth="1"/>
    <col min="1025" max="1025" width="8" style="79" customWidth="1"/>
    <col min="1026" max="16384" width="8" style="79"/>
  </cols>
  <sheetData>
    <row r="1" spans="1:51" ht="21">
      <c r="A1" s="133" t="s">
        <v>43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  <c r="AU1" s="133"/>
      <c r="AV1" s="133"/>
      <c r="AW1" s="133"/>
      <c r="AX1" s="133"/>
      <c r="AY1" s="133"/>
    </row>
    <row r="2" spans="1:51" ht="19.5">
      <c r="A2" s="134" t="s">
        <v>44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5" t="s">
        <v>12</v>
      </c>
      <c r="AY2" s="135"/>
    </row>
    <row r="3" spans="1:51" ht="19.5">
      <c r="A3" s="136" t="s">
        <v>13</v>
      </c>
      <c r="B3" s="137" t="s">
        <v>14</v>
      </c>
      <c r="C3" s="137"/>
      <c r="D3" s="137"/>
      <c r="E3" s="137"/>
      <c r="F3" s="137"/>
      <c r="G3" s="137" t="s">
        <v>15</v>
      </c>
      <c r="H3" s="137"/>
      <c r="I3" s="137"/>
      <c r="J3" s="137"/>
      <c r="K3" s="137"/>
      <c r="L3" s="137" t="s">
        <v>16</v>
      </c>
      <c r="M3" s="137"/>
      <c r="N3" s="137"/>
      <c r="O3" s="137"/>
      <c r="P3" s="137"/>
      <c r="Q3" s="137" t="s">
        <v>38</v>
      </c>
      <c r="R3" s="137"/>
      <c r="S3" s="137"/>
      <c r="T3" s="137"/>
      <c r="U3" s="137"/>
      <c r="V3" s="137" t="s">
        <v>18</v>
      </c>
      <c r="W3" s="137"/>
      <c r="X3" s="137"/>
      <c r="Y3" s="137"/>
      <c r="Z3" s="137"/>
      <c r="AA3" s="137" t="s">
        <v>39</v>
      </c>
      <c r="AB3" s="137"/>
      <c r="AC3" s="137"/>
      <c r="AD3" s="137"/>
      <c r="AE3" s="137"/>
      <c r="AF3" s="137" t="s">
        <v>20</v>
      </c>
      <c r="AG3" s="137"/>
      <c r="AH3" s="137"/>
      <c r="AI3" s="137"/>
      <c r="AJ3" s="137"/>
      <c r="AK3" s="138" t="s">
        <v>42</v>
      </c>
      <c r="AL3" s="138"/>
      <c r="AM3" s="138"/>
      <c r="AN3" s="138"/>
      <c r="AO3" s="138"/>
      <c r="AP3" s="138" t="s">
        <v>21</v>
      </c>
      <c r="AQ3" s="138"/>
      <c r="AR3" s="138"/>
      <c r="AS3" s="138"/>
      <c r="AT3" s="138"/>
      <c r="AU3" s="137" t="s">
        <v>22</v>
      </c>
      <c r="AV3" s="137"/>
      <c r="AW3" s="137"/>
      <c r="AX3" s="137"/>
      <c r="AY3" s="137"/>
    </row>
    <row r="4" spans="1:51">
      <c r="A4" s="136"/>
      <c r="B4" s="131" t="s">
        <v>23</v>
      </c>
      <c r="C4" s="130" t="s">
        <v>4</v>
      </c>
      <c r="D4" s="87"/>
      <c r="E4" s="130" t="s">
        <v>5</v>
      </c>
      <c r="F4" s="88"/>
      <c r="G4" s="131" t="s">
        <v>23</v>
      </c>
      <c r="H4" s="130" t="s">
        <v>4</v>
      </c>
      <c r="I4" s="87"/>
      <c r="J4" s="130" t="s">
        <v>5</v>
      </c>
      <c r="K4" s="88"/>
      <c r="L4" s="131" t="s">
        <v>23</v>
      </c>
      <c r="M4" s="130" t="s">
        <v>4</v>
      </c>
      <c r="N4" s="87"/>
      <c r="O4" s="130" t="s">
        <v>5</v>
      </c>
      <c r="P4" s="88"/>
      <c r="Q4" s="131" t="s">
        <v>23</v>
      </c>
      <c r="R4" s="130" t="s">
        <v>4</v>
      </c>
      <c r="S4" s="85"/>
      <c r="T4" s="130" t="s">
        <v>5</v>
      </c>
      <c r="U4" s="88"/>
      <c r="V4" s="131" t="s">
        <v>23</v>
      </c>
      <c r="W4" s="130" t="s">
        <v>4</v>
      </c>
      <c r="X4" s="85"/>
      <c r="Y4" s="130" t="s">
        <v>5</v>
      </c>
      <c r="Z4" s="86"/>
      <c r="AA4" s="130" t="s">
        <v>23</v>
      </c>
      <c r="AB4" s="130" t="s">
        <v>4</v>
      </c>
      <c r="AC4" s="86"/>
      <c r="AD4" s="130" t="s">
        <v>5</v>
      </c>
      <c r="AE4" s="86"/>
      <c r="AF4" s="131" t="s">
        <v>23</v>
      </c>
      <c r="AG4" s="132" t="s">
        <v>4</v>
      </c>
      <c r="AH4" s="89"/>
      <c r="AI4" s="132" t="s">
        <v>5</v>
      </c>
      <c r="AJ4" s="90"/>
      <c r="AK4" s="131" t="s">
        <v>23</v>
      </c>
      <c r="AL4" s="130" t="s">
        <v>4</v>
      </c>
      <c r="AM4" s="87"/>
      <c r="AN4" s="130" t="s">
        <v>5</v>
      </c>
      <c r="AO4" s="88"/>
      <c r="AP4" s="131" t="s">
        <v>23</v>
      </c>
      <c r="AQ4" s="130" t="s">
        <v>4</v>
      </c>
      <c r="AR4" s="87"/>
      <c r="AS4" s="130" t="s">
        <v>5</v>
      </c>
      <c r="AT4" s="88"/>
      <c r="AU4" s="131" t="s">
        <v>23</v>
      </c>
      <c r="AV4" s="130" t="s">
        <v>4</v>
      </c>
      <c r="AW4" s="87"/>
      <c r="AX4" s="130" t="s">
        <v>5</v>
      </c>
      <c r="AY4" s="88"/>
    </row>
    <row r="5" spans="1:51">
      <c r="A5" s="139"/>
      <c r="B5" s="131"/>
      <c r="C5" s="130"/>
      <c r="D5" s="87" t="s">
        <v>6</v>
      </c>
      <c r="E5" s="130"/>
      <c r="F5" s="88" t="s">
        <v>6</v>
      </c>
      <c r="G5" s="131"/>
      <c r="H5" s="130"/>
      <c r="I5" s="87" t="s">
        <v>6</v>
      </c>
      <c r="J5" s="130"/>
      <c r="K5" s="88" t="s">
        <v>6</v>
      </c>
      <c r="L5" s="131"/>
      <c r="M5" s="130"/>
      <c r="N5" s="87" t="s">
        <v>6</v>
      </c>
      <c r="O5" s="130"/>
      <c r="P5" s="88" t="s">
        <v>6</v>
      </c>
      <c r="Q5" s="131"/>
      <c r="R5" s="130"/>
      <c r="S5" s="85" t="s">
        <v>6</v>
      </c>
      <c r="T5" s="130"/>
      <c r="U5" s="88" t="s">
        <v>6</v>
      </c>
      <c r="V5" s="131"/>
      <c r="W5" s="130"/>
      <c r="X5" s="85" t="s">
        <v>6</v>
      </c>
      <c r="Y5" s="130"/>
      <c r="Z5" s="86" t="s">
        <v>6</v>
      </c>
      <c r="AA5" s="130"/>
      <c r="AB5" s="130"/>
      <c r="AC5" s="86" t="s">
        <v>6</v>
      </c>
      <c r="AD5" s="130"/>
      <c r="AE5" s="86" t="s">
        <v>6</v>
      </c>
      <c r="AF5" s="131"/>
      <c r="AG5" s="132"/>
      <c r="AH5" s="91" t="s">
        <v>6</v>
      </c>
      <c r="AI5" s="132"/>
      <c r="AJ5" s="92" t="s">
        <v>6</v>
      </c>
      <c r="AK5" s="131"/>
      <c r="AL5" s="130"/>
      <c r="AM5" s="87" t="s">
        <v>6</v>
      </c>
      <c r="AN5" s="130"/>
      <c r="AO5" s="88" t="s">
        <v>6</v>
      </c>
      <c r="AP5" s="131"/>
      <c r="AQ5" s="130"/>
      <c r="AR5" s="87" t="s">
        <v>6</v>
      </c>
      <c r="AS5" s="130"/>
      <c r="AT5" s="88" t="s">
        <v>6</v>
      </c>
      <c r="AU5" s="131"/>
      <c r="AV5" s="130"/>
      <c r="AW5" s="87" t="s">
        <v>6</v>
      </c>
      <c r="AX5" s="130"/>
      <c r="AY5" s="88" t="s">
        <v>6</v>
      </c>
    </row>
    <row r="6" spans="1:51">
      <c r="A6" s="102" t="s">
        <v>23</v>
      </c>
      <c r="B6" s="108">
        <f t="shared" ref="B6:B13" si="0">C6+E6</f>
        <v>1440</v>
      </c>
      <c r="C6" s="107">
        <v>704</v>
      </c>
      <c r="D6" s="106">
        <f>C6/B6*100</f>
        <v>48.888888888888886</v>
      </c>
      <c r="E6" s="107">
        <v>736</v>
      </c>
      <c r="F6" s="106">
        <f>E6/B6*100</f>
        <v>51.111111111111107</v>
      </c>
      <c r="G6" s="105">
        <f t="shared" ref="G6:G13" si="1">SUM(H6+J6)</f>
        <v>59</v>
      </c>
      <c r="H6" s="107">
        <v>23</v>
      </c>
      <c r="I6" s="106">
        <f>H6/G6*100</f>
        <v>38.983050847457626</v>
      </c>
      <c r="J6" s="107">
        <v>36</v>
      </c>
      <c r="K6" s="106">
        <f>J6/G6*100</f>
        <v>61.016949152542374</v>
      </c>
      <c r="L6" s="104">
        <f t="shared" ref="L6:L13" si="2">M6+O6</f>
        <v>112</v>
      </c>
      <c r="M6" s="104">
        <v>50</v>
      </c>
      <c r="N6" s="106">
        <f>M6/L6*100</f>
        <v>44.642857142857146</v>
      </c>
      <c r="O6" s="104">
        <v>62</v>
      </c>
      <c r="P6" s="106">
        <f>O6/L6*100</f>
        <v>55.357142857142861</v>
      </c>
      <c r="Q6" s="105">
        <f t="shared" ref="Q6:Q13" si="3">T6+R6</f>
        <v>346</v>
      </c>
      <c r="R6" s="107">
        <v>147</v>
      </c>
      <c r="S6" s="106">
        <f>R6/Q6*100</f>
        <v>42.485549132947973</v>
      </c>
      <c r="T6" s="107">
        <v>199</v>
      </c>
      <c r="U6" s="106">
        <f>T6/Q6*100</f>
        <v>57.514450867052027</v>
      </c>
      <c r="V6" s="105">
        <f t="shared" ref="V6:V13" si="4">W6+Y6</f>
        <v>185</v>
      </c>
      <c r="W6" s="107">
        <v>84</v>
      </c>
      <c r="X6" s="106">
        <f>W6/V6*100</f>
        <v>45.405405405405411</v>
      </c>
      <c r="Y6" s="107">
        <v>101</v>
      </c>
      <c r="Z6" s="106">
        <f>Y6/V6*100</f>
        <v>54.594594594594589</v>
      </c>
      <c r="AA6" s="107">
        <f t="shared" ref="AA6:AA13" si="5">AB6+AD6</f>
        <v>433</v>
      </c>
      <c r="AB6" s="107">
        <v>238</v>
      </c>
      <c r="AC6" s="106">
        <f>AB6/AA6*100</f>
        <v>54.965357967667437</v>
      </c>
      <c r="AD6" s="107">
        <v>195</v>
      </c>
      <c r="AE6" s="106">
        <f>AD6/AA6*100</f>
        <v>45.034642032332563</v>
      </c>
      <c r="AF6" s="108">
        <f t="shared" ref="AF6:AF13" si="6">AG6+AI6</f>
        <v>57</v>
      </c>
      <c r="AG6" s="107">
        <v>35</v>
      </c>
      <c r="AH6" s="106">
        <f>AG6/AF6*100</f>
        <v>61.403508771929829</v>
      </c>
      <c r="AI6" s="107">
        <v>22</v>
      </c>
      <c r="AJ6" s="106">
        <f>AI6/AF6*100</f>
        <v>38.596491228070171</v>
      </c>
      <c r="AK6" s="105">
        <f t="shared" ref="AK6:AK13" si="7">AL6+AN6</f>
        <v>13</v>
      </c>
      <c r="AL6" s="105">
        <v>7</v>
      </c>
      <c r="AM6" s="106">
        <f>AL6/AK6*100</f>
        <v>53.846153846153847</v>
      </c>
      <c r="AN6" s="105">
        <v>6</v>
      </c>
      <c r="AO6" s="106">
        <f>AN6/AK6*100</f>
        <v>46.153846153846153</v>
      </c>
      <c r="AP6" s="105">
        <f t="shared" ref="AP6:AP13" si="8">AQ6+AS6</f>
        <v>139</v>
      </c>
      <c r="AQ6" s="105">
        <v>75</v>
      </c>
      <c r="AR6" s="106">
        <f>AQ6/AP6*100</f>
        <v>53.956834532374096</v>
      </c>
      <c r="AS6" s="105">
        <v>64</v>
      </c>
      <c r="AT6" s="106">
        <f>AS6/AP6*100</f>
        <v>46.043165467625904</v>
      </c>
      <c r="AU6" s="107">
        <f t="shared" ref="AU6:AU13" si="9">AV6+AX6</f>
        <v>95</v>
      </c>
      <c r="AV6" s="107">
        <v>44</v>
      </c>
      <c r="AW6" s="106">
        <f>AV6/AU6*100</f>
        <v>46.315789473684212</v>
      </c>
      <c r="AX6" s="107">
        <v>51</v>
      </c>
      <c r="AY6" s="110">
        <f>AX6/AU6*100</f>
        <v>53.684210526315788</v>
      </c>
    </row>
    <row r="7" spans="1:51">
      <c r="A7" s="103" t="s">
        <v>24</v>
      </c>
      <c r="B7" s="108">
        <f t="shared" si="0"/>
        <v>0</v>
      </c>
      <c r="C7" s="107">
        <v>0</v>
      </c>
      <c r="D7" s="106">
        <v>0</v>
      </c>
      <c r="E7" s="107">
        <v>0</v>
      </c>
      <c r="F7" s="106">
        <v>0</v>
      </c>
      <c r="G7" s="105">
        <f t="shared" si="1"/>
        <v>0</v>
      </c>
      <c r="H7" s="107">
        <v>0</v>
      </c>
      <c r="I7" s="106">
        <v>0</v>
      </c>
      <c r="J7" s="107">
        <v>0</v>
      </c>
      <c r="K7" s="106">
        <v>0</v>
      </c>
      <c r="L7" s="104">
        <f t="shared" si="2"/>
        <v>0</v>
      </c>
      <c r="M7" s="107">
        <v>0</v>
      </c>
      <c r="N7" s="106">
        <v>0</v>
      </c>
      <c r="O7" s="107">
        <v>0</v>
      </c>
      <c r="P7" s="106">
        <v>0</v>
      </c>
      <c r="Q7" s="105">
        <f t="shared" si="3"/>
        <v>0</v>
      </c>
      <c r="R7" s="107">
        <v>0</v>
      </c>
      <c r="S7" s="106">
        <v>0</v>
      </c>
      <c r="T7" s="107">
        <v>0</v>
      </c>
      <c r="U7" s="106">
        <v>0</v>
      </c>
      <c r="V7" s="105">
        <f t="shared" si="4"/>
        <v>0</v>
      </c>
      <c r="W7" s="107">
        <v>0</v>
      </c>
      <c r="X7" s="106">
        <v>0</v>
      </c>
      <c r="Y7" s="107">
        <v>0</v>
      </c>
      <c r="Z7" s="106">
        <v>0</v>
      </c>
      <c r="AA7" s="107">
        <f t="shared" si="5"/>
        <v>0</v>
      </c>
      <c r="AB7" s="107">
        <v>0</v>
      </c>
      <c r="AC7" s="106">
        <v>0</v>
      </c>
      <c r="AD7" s="107">
        <v>0</v>
      </c>
      <c r="AE7" s="106">
        <v>0</v>
      </c>
      <c r="AF7" s="108">
        <f t="shared" si="6"/>
        <v>0</v>
      </c>
      <c r="AG7" s="107">
        <v>0</v>
      </c>
      <c r="AH7" s="106">
        <v>0</v>
      </c>
      <c r="AI7" s="107">
        <v>0</v>
      </c>
      <c r="AJ7" s="106">
        <v>0</v>
      </c>
      <c r="AK7" s="105">
        <f t="shared" si="7"/>
        <v>0</v>
      </c>
      <c r="AL7" s="105">
        <v>0</v>
      </c>
      <c r="AM7" s="106">
        <v>0</v>
      </c>
      <c r="AN7" s="105">
        <v>0</v>
      </c>
      <c r="AO7" s="106">
        <v>0</v>
      </c>
      <c r="AP7" s="105">
        <f t="shared" si="8"/>
        <v>0</v>
      </c>
      <c r="AQ7" s="105">
        <v>0</v>
      </c>
      <c r="AR7" s="106">
        <v>0</v>
      </c>
      <c r="AS7" s="105">
        <v>0</v>
      </c>
      <c r="AT7" s="106">
        <v>0</v>
      </c>
      <c r="AU7" s="107">
        <f t="shared" si="9"/>
        <v>0</v>
      </c>
      <c r="AV7" s="107">
        <v>0</v>
      </c>
      <c r="AW7" s="106">
        <v>0</v>
      </c>
      <c r="AX7" s="107">
        <v>0</v>
      </c>
      <c r="AY7" s="110">
        <v>0</v>
      </c>
    </row>
    <row r="8" spans="1:51">
      <c r="A8" s="103" t="s">
        <v>25</v>
      </c>
      <c r="B8" s="108">
        <f t="shared" si="0"/>
        <v>35</v>
      </c>
      <c r="C8" s="107">
        <v>24</v>
      </c>
      <c r="D8" s="106">
        <f t="shared" ref="D8:D13" si="10">C8/B8*100</f>
        <v>68.571428571428569</v>
      </c>
      <c r="E8" s="107">
        <v>11</v>
      </c>
      <c r="F8" s="106">
        <f t="shared" ref="F8:F13" si="11">E8/B8*100</f>
        <v>31.428571428571427</v>
      </c>
      <c r="G8" s="105">
        <f t="shared" si="1"/>
        <v>3</v>
      </c>
      <c r="H8" s="146">
        <v>2</v>
      </c>
      <c r="I8" s="106">
        <f t="shared" ref="I8:I13" si="12">H8/G8*100</f>
        <v>66.666666666666657</v>
      </c>
      <c r="J8" s="147">
        <v>1</v>
      </c>
      <c r="K8" s="106">
        <f t="shared" ref="K8:K13" si="13">J8/G8*100</f>
        <v>33.333333333333329</v>
      </c>
      <c r="L8" s="104">
        <f t="shared" si="2"/>
        <v>2</v>
      </c>
      <c r="M8" s="107">
        <v>1</v>
      </c>
      <c r="N8" s="106">
        <f t="shared" ref="N8:N13" si="14">M8/L8*100</f>
        <v>50</v>
      </c>
      <c r="O8" s="107">
        <v>1</v>
      </c>
      <c r="P8" s="106">
        <f t="shared" ref="P8:P13" si="15">O8/L8*100</f>
        <v>50</v>
      </c>
      <c r="Q8" s="105">
        <f t="shared" si="3"/>
        <v>6</v>
      </c>
      <c r="R8" s="107">
        <v>4</v>
      </c>
      <c r="S8" s="106">
        <f t="shared" ref="S8:S13" si="16">R8/Q8*100</f>
        <v>66.666666666666657</v>
      </c>
      <c r="T8" s="107">
        <v>2</v>
      </c>
      <c r="U8" s="106">
        <f t="shared" ref="U8:U13" si="17">T8/Q8*100</f>
        <v>33.333333333333329</v>
      </c>
      <c r="V8" s="105">
        <f t="shared" si="4"/>
        <v>3</v>
      </c>
      <c r="W8" s="107">
        <v>3</v>
      </c>
      <c r="X8" s="106">
        <f t="shared" ref="X8:X13" si="18">W8/V8*100</f>
        <v>100</v>
      </c>
      <c r="Y8" s="107">
        <v>0</v>
      </c>
      <c r="Z8" s="106">
        <f t="shared" ref="Z8:Z13" si="19">Y8/V8*100</f>
        <v>0</v>
      </c>
      <c r="AA8" s="107">
        <f t="shared" si="5"/>
        <v>11</v>
      </c>
      <c r="AB8" s="107">
        <v>7</v>
      </c>
      <c r="AC8" s="106">
        <f t="shared" ref="AC8:AC13" si="20">AB8/AA8*100</f>
        <v>63.636363636363633</v>
      </c>
      <c r="AD8" s="107">
        <v>4</v>
      </c>
      <c r="AE8" s="106">
        <f t="shared" ref="AE8:AE13" si="21">AD8/AA8*100</f>
        <v>36.363636363636367</v>
      </c>
      <c r="AF8" s="108">
        <f t="shared" si="6"/>
        <v>3</v>
      </c>
      <c r="AG8" s="107">
        <v>1</v>
      </c>
      <c r="AH8" s="106">
        <f t="shared" ref="AH8:AH13" si="22">AG8/AF8*100</f>
        <v>33.333333333333329</v>
      </c>
      <c r="AI8" s="107">
        <v>2</v>
      </c>
      <c r="AJ8" s="106">
        <f t="shared" ref="AJ8:AJ13" si="23">AI8/AF8*100</f>
        <v>66.666666666666657</v>
      </c>
      <c r="AK8" s="105">
        <f t="shared" si="7"/>
        <v>0</v>
      </c>
      <c r="AL8" s="105">
        <v>0</v>
      </c>
      <c r="AM8" s="106">
        <v>0</v>
      </c>
      <c r="AN8" s="109">
        <v>0</v>
      </c>
      <c r="AO8" s="106">
        <v>0</v>
      </c>
      <c r="AP8" s="105">
        <f t="shared" si="8"/>
        <v>6</v>
      </c>
      <c r="AQ8" s="105">
        <v>5</v>
      </c>
      <c r="AR8" s="106">
        <f t="shared" ref="AR8:AR13" si="24">AQ8/AP8*100</f>
        <v>83.333333333333343</v>
      </c>
      <c r="AS8" s="109">
        <v>1</v>
      </c>
      <c r="AT8" s="106">
        <f t="shared" ref="AT8:AT13" si="25">AS8/AP8*100</f>
        <v>16.666666666666664</v>
      </c>
      <c r="AU8" s="107">
        <f t="shared" si="9"/>
        <v>1</v>
      </c>
      <c r="AV8" s="107">
        <v>1</v>
      </c>
      <c r="AW8" s="106">
        <v>0</v>
      </c>
      <c r="AX8" s="107">
        <v>0</v>
      </c>
      <c r="AY8" s="110">
        <v>0</v>
      </c>
    </row>
    <row r="9" spans="1:51">
      <c r="A9" s="103" t="s">
        <v>26</v>
      </c>
      <c r="B9" s="108">
        <f t="shared" si="0"/>
        <v>95</v>
      </c>
      <c r="C9" s="107">
        <v>51</v>
      </c>
      <c r="D9" s="106">
        <f t="shared" si="10"/>
        <v>53.684210526315788</v>
      </c>
      <c r="E9" s="107">
        <v>44</v>
      </c>
      <c r="F9" s="106">
        <f t="shared" si="11"/>
        <v>46.315789473684212</v>
      </c>
      <c r="G9" s="105">
        <f t="shared" si="1"/>
        <v>4</v>
      </c>
      <c r="H9" s="146">
        <v>1</v>
      </c>
      <c r="I9" s="106">
        <f t="shared" si="12"/>
        <v>25</v>
      </c>
      <c r="J9" s="147">
        <v>3</v>
      </c>
      <c r="K9" s="106">
        <f t="shared" si="13"/>
        <v>75</v>
      </c>
      <c r="L9" s="104">
        <f t="shared" si="2"/>
        <v>11</v>
      </c>
      <c r="M9" s="107">
        <v>8</v>
      </c>
      <c r="N9" s="106">
        <f t="shared" si="14"/>
        <v>72.727272727272734</v>
      </c>
      <c r="O9" s="107">
        <v>3</v>
      </c>
      <c r="P9" s="106">
        <f t="shared" si="15"/>
        <v>27.27272727272727</v>
      </c>
      <c r="Q9" s="105">
        <f t="shared" si="3"/>
        <v>22</v>
      </c>
      <c r="R9" s="107">
        <v>12</v>
      </c>
      <c r="S9" s="106">
        <f t="shared" si="16"/>
        <v>54.54545454545454</v>
      </c>
      <c r="T9" s="107">
        <v>10</v>
      </c>
      <c r="U9" s="106">
        <f t="shared" si="17"/>
        <v>45.454545454545453</v>
      </c>
      <c r="V9" s="105">
        <f t="shared" si="4"/>
        <v>10</v>
      </c>
      <c r="W9" s="107">
        <v>1</v>
      </c>
      <c r="X9" s="106">
        <f t="shared" si="18"/>
        <v>10</v>
      </c>
      <c r="Y9" s="107">
        <v>9</v>
      </c>
      <c r="Z9" s="106">
        <f t="shared" si="19"/>
        <v>90</v>
      </c>
      <c r="AA9" s="107">
        <f t="shared" si="5"/>
        <v>34</v>
      </c>
      <c r="AB9" s="107">
        <v>20</v>
      </c>
      <c r="AC9" s="106">
        <f t="shared" si="20"/>
        <v>58.82352941176471</v>
      </c>
      <c r="AD9" s="107">
        <v>14</v>
      </c>
      <c r="AE9" s="106">
        <f t="shared" si="21"/>
        <v>41.17647058823529</v>
      </c>
      <c r="AF9" s="108">
        <f t="shared" si="6"/>
        <v>1</v>
      </c>
      <c r="AG9" s="107">
        <v>1</v>
      </c>
      <c r="AH9" s="106">
        <f t="shared" si="22"/>
        <v>100</v>
      </c>
      <c r="AI9" s="107">
        <v>0</v>
      </c>
      <c r="AJ9" s="106">
        <f t="shared" si="23"/>
        <v>0</v>
      </c>
      <c r="AK9" s="105">
        <f t="shared" si="7"/>
        <v>0</v>
      </c>
      <c r="AL9" s="105">
        <v>0</v>
      </c>
      <c r="AM9" s="106">
        <v>0</v>
      </c>
      <c r="AN9" s="105">
        <v>0</v>
      </c>
      <c r="AO9" s="106">
        <v>0</v>
      </c>
      <c r="AP9" s="105">
        <f t="shared" si="8"/>
        <v>10</v>
      </c>
      <c r="AQ9" s="105">
        <v>8</v>
      </c>
      <c r="AR9" s="106">
        <f t="shared" si="24"/>
        <v>80</v>
      </c>
      <c r="AS9" s="105">
        <v>2</v>
      </c>
      <c r="AT9" s="106">
        <f t="shared" si="25"/>
        <v>20</v>
      </c>
      <c r="AU9" s="107">
        <f t="shared" si="9"/>
        <v>3</v>
      </c>
      <c r="AV9" s="107">
        <v>0</v>
      </c>
      <c r="AW9" s="106">
        <f>AV9/AU9*100</f>
        <v>0</v>
      </c>
      <c r="AX9" s="107">
        <v>3</v>
      </c>
      <c r="AY9" s="110">
        <f>AX9/AU9*100</f>
        <v>100</v>
      </c>
    </row>
    <row r="10" spans="1:51">
      <c r="A10" s="103" t="s">
        <v>27</v>
      </c>
      <c r="B10" s="108">
        <f t="shared" si="0"/>
        <v>223</v>
      </c>
      <c r="C10" s="107">
        <v>124</v>
      </c>
      <c r="D10" s="106">
        <f t="shared" si="10"/>
        <v>55.60538116591929</v>
      </c>
      <c r="E10" s="107">
        <v>99</v>
      </c>
      <c r="F10" s="106">
        <f t="shared" si="11"/>
        <v>44.394618834080717</v>
      </c>
      <c r="G10" s="105">
        <f t="shared" si="1"/>
        <v>9</v>
      </c>
      <c r="H10" s="146">
        <v>5</v>
      </c>
      <c r="I10" s="106">
        <f t="shared" si="12"/>
        <v>55.555555555555557</v>
      </c>
      <c r="J10" s="147">
        <v>4</v>
      </c>
      <c r="K10" s="106">
        <f t="shared" si="13"/>
        <v>44.444444444444443</v>
      </c>
      <c r="L10" s="104">
        <f t="shared" si="2"/>
        <v>22</v>
      </c>
      <c r="M10" s="107">
        <v>8</v>
      </c>
      <c r="N10" s="106">
        <f t="shared" si="14"/>
        <v>36.363636363636367</v>
      </c>
      <c r="O10" s="107">
        <v>14</v>
      </c>
      <c r="P10" s="106">
        <f t="shared" si="15"/>
        <v>63.636363636363633</v>
      </c>
      <c r="Q10" s="105">
        <f t="shared" si="3"/>
        <v>59</v>
      </c>
      <c r="R10" s="107">
        <v>34</v>
      </c>
      <c r="S10" s="106">
        <f t="shared" si="16"/>
        <v>57.627118644067799</v>
      </c>
      <c r="T10" s="107">
        <v>25</v>
      </c>
      <c r="U10" s="106">
        <f t="shared" si="17"/>
        <v>42.372881355932201</v>
      </c>
      <c r="V10" s="105">
        <f t="shared" si="4"/>
        <v>29</v>
      </c>
      <c r="W10" s="107">
        <v>18</v>
      </c>
      <c r="X10" s="106">
        <f t="shared" si="18"/>
        <v>62.068965517241381</v>
      </c>
      <c r="Y10" s="107">
        <v>11</v>
      </c>
      <c r="Z10" s="106">
        <f t="shared" si="19"/>
        <v>37.931034482758619</v>
      </c>
      <c r="AA10" s="107">
        <f t="shared" si="5"/>
        <v>60</v>
      </c>
      <c r="AB10" s="107">
        <v>34</v>
      </c>
      <c r="AC10" s="106">
        <f t="shared" si="20"/>
        <v>56.666666666666664</v>
      </c>
      <c r="AD10" s="107">
        <v>26</v>
      </c>
      <c r="AE10" s="106">
        <f t="shared" si="21"/>
        <v>43.333333333333336</v>
      </c>
      <c r="AF10" s="108">
        <f t="shared" si="6"/>
        <v>6</v>
      </c>
      <c r="AG10" s="107">
        <v>5</v>
      </c>
      <c r="AH10" s="106">
        <f t="shared" si="22"/>
        <v>83.333333333333343</v>
      </c>
      <c r="AI10" s="107">
        <v>1</v>
      </c>
      <c r="AJ10" s="106">
        <f t="shared" si="23"/>
        <v>16.666666666666664</v>
      </c>
      <c r="AK10" s="105">
        <f t="shared" si="7"/>
        <v>1</v>
      </c>
      <c r="AL10" s="105">
        <v>1</v>
      </c>
      <c r="AM10" s="106">
        <f>AL10/AK10*100</f>
        <v>100</v>
      </c>
      <c r="AN10" s="105">
        <v>0</v>
      </c>
      <c r="AO10" s="106">
        <f>AN10/AK10*100</f>
        <v>0</v>
      </c>
      <c r="AP10" s="105">
        <f t="shared" si="8"/>
        <v>21</v>
      </c>
      <c r="AQ10" s="105">
        <v>12</v>
      </c>
      <c r="AR10" s="106">
        <f t="shared" si="24"/>
        <v>57.142857142857139</v>
      </c>
      <c r="AS10" s="105">
        <v>9</v>
      </c>
      <c r="AT10" s="106">
        <f t="shared" si="25"/>
        <v>42.857142857142854</v>
      </c>
      <c r="AU10" s="107">
        <f t="shared" si="9"/>
        <v>16</v>
      </c>
      <c r="AV10" s="107">
        <v>7</v>
      </c>
      <c r="AW10" s="106">
        <f>AV10/AU10*100</f>
        <v>43.75</v>
      </c>
      <c r="AX10" s="107">
        <v>9</v>
      </c>
      <c r="AY10" s="110">
        <f>AX10/AU10*100</f>
        <v>56.25</v>
      </c>
    </row>
    <row r="11" spans="1:51">
      <c r="A11" s="103" t="s">
        <v>28</v>
      </c>
      <c r="B11" s="108">
        <f t="shared" si="0"/>
        <v>335</v>
      </c>
      <c r="C11" s="107">
        <v>193</v>
      </c>
      <c r="D11" s="106">
        <f t="shared" si="10"/>
        <v>57.611940298507456</v>
      </c>
      <c r="E11" s="107">
        <v>142</v>
      </c>
      <c r="F11" s="106">
        <f t="shared" si="11"/>
        <v>42.388059701492537</v>
      </c>
      <c r="G11" s="105">
        <f t="shared" si="1"/>
        <v>16</v>
      </c>
      <c r="H11" s="146">
        <v>8</v>
      </c>
      <c r="I11" s="106">
        <f t="shared" si="12"/>
        <v>50</v>
      </c>
      <c r="J11" s="147">
        <v>8</v>
      </c>
      <c r="K11" s="106">
        <f t="shared" si="13"/>
        <v>50</v>
      </c>
      <c r="L11" s="104">
        <f t="shared" si="2"/>
        <v>26</v>
      </c>
      <c r="M11" s="107">
        <v>14</v>
      </c>
      <c r="N11" s="106">
        <f t="shared" si="14"/>
        <v>53.846153846153847</v>
      </c>
      <c r="O11" s="107">
        <v>12</v>
      </c>
      <c r="P11" s="106">
        <f t="shared" si="15"/>
        <v>46.153846153846153</v>
      </c>
      <c r="Q11" s="105">
        <f t="shared" si="3"/>
        <v>77</v>
      </c>
      <c r="R11" s="107">
        <v>38</v>
      </c>
      <c r="S11" s="106">
        <f t="shared" si="16"/>
        <v>49.350649350649348</v>
      </c>
      <c r="T11" s="107">
        <v>39</v>
      </c>
      <c r="U11" s="106">
        <f t="shared" si="17"/>
        <v>50.649350649350644</v>
      </c>
      <c r="V11" s="105">
        <f t="shared" si="4"/>
        <v>40</v>
      </c>
      <c r="W11" s="107">
        <v>23</v>
      </c>
      <c r="X11" s="106">
        <f t="shared" si="18"/>
        <v>57.499999999999993</v>
      </c>
      <c r="Y11" s="107">
        <v>17</v>
      </c>
      <c r="Z11" s="106">
        <f t="shared" si="19"/>
        <v>42.5</v>
      </c>
      <c r="AA11" s="107">
        <f t="shared" si="5"/>
        <v>114</v>
      </c>
      <c r="AB11" s="107">
        <v>69</v>
      </c>
      <c r="AC11" s="106">
        <f t="shared" si="20"/>
        <v>60.526315789473685</v>
      </c>
      <c r="AD11" s="107">
        <v>45</v>
      </c>
      <c r="AE11" s="106">
        <f t="shared" si="21"/>
        <v>39.473684210526315</v>
      </c>
      <c r="AF11" s="108">
        <f t="shared" si="6"/>
        <v>11</v>
      </c>
      <c r="AG11" s="107">
        <v>6</v>
      </c>
      <c r="AH11" s="106">
        <f t="shared" si="22"/>
        <v>54.54545454545454</v>
      </c>
      <c r="AI11" s="107">
        <v>5</v>
      </c>
      <c r="AJ11" s="106">
        <f t="shared" si="23"/>
        <v>45.454545454545453</v>
      </c>
      <c r="AK11" s="105">
        <f t="shared" si="7"/>
        <v>1</v>
      </c>
      <c r="AL11" s="105">
        <v>1</v>
      </c>
      <c r="AM11" s="106">
        <f>AL11/AK11*100</f>
        <v>100</v>
      </c>
      <c r="AN11" s="105">
        <v>0</v>
      </c>
      <c r="AO11" s="106">
        <f>AN11/AK11*100</f>
        <v>0</v>
      </c>
      <c r="AP11" s="105">
        <f t="shared" si="8"/>
        <v>23</v>
      </c>
      <c r="AQ11" s="105">
        <v>14</v>
      </c>
      <c r="AR11" s="106">
        <f t="shared" si="24"/>
        <v>60.869565217391312</v>
      </c>
      <c r="AS11" s="105">
        <v>9</v>
      </c>
      <c r="AT11" s="106">
        <f t="shared" si="25"/>
        <v>39.130434782608695</v>
      </c>
      <c r="AU11" s="107">
        <f t="shared" si="9"/>
        <v>27</v>
      </c>
      <c r="AV11" s="107">
        <v>20</v>
      </c>
      <c r="AW11" s="106">
        <f>AV11/AU11*100</f>
        <v>74.074074074074076</v>
      </c>
      <c r="AX11" s="107">
        <v>7</v>
      </c>
      <c r="AY11" s="110">
        <f>AX11/AU11*100</f>
        <v>25.925925925925924</v>
      </c>
    </row>
    <row r="12" spans="1:51">
      <c r="A12" s="103" t="s">
        <v>29</v>
      </c>
      <c r="B12" s="108">
        <f t="shared" si="0"/>
        <v>407</v>
      </c>
      <c r="C12" s="107">
        <v>189</v>
      </c>
      <c r="D12" s="106">
        <f t="shared" si="10"/>
        <v>46.437346437346442</v>
      </c>
      <c r="E12" s="107">
        <v>218</v>
      </c>
      <c r="F12" s="106">
        <f t="shared" si="11"/>
        <v>53.562653562653558</v>
      </c>
      <c r="G12" s="105">
        <f t="shared" si="1"/>
        <v>12</v>
      </c>
      <c r="H12" s="146">
        <v>6</v>
      </c>
      <c r="I12" s="106">
        <f t="shared" si="12"/>
        <v>50</v>
      </c>
      <c r="J12" s="147">
        <v>6</v>
      </c>
      <c r="K12" s="106">
        <f t="shared" si="13"/>
        <v>50</v>
      </c>
      <c r="L12" s="104">
        <f t="shared" si="2"/>
        <v>31</v>
      </c>
      <c r="M12" s="107">
        <v>16</v>
      </c>
      <c r="N12" s="106">
        <f t="shared" si="14"/>
        <v>51.612903225806448</v>
      </c>
      <c r="O12" s="107">
        <v>15</v>
      </c>
      <c r="P12" s="106">
        <f t="shared" si="15"/>
        <v>48.387096774193552</v>
      </c>
      <c r="Q12" s="105">
        <f t="shared" si="3"/>
        <v>101</v>
      </c>
      <c r="R12" s="107">
        <v>35</v>
      </c>
      <c r="S12" s="106">
        <f t="shared" si="16"/>
        <v>34.653465346534652</v>
      </c>
      <c r="T12" s="107">
        <v>66</v>
      </c>
      <c r="U12" s="106">
        <f t="shared" si="17"/>
        <v>65.346534653465355</v>
      </c>
      <c r="V12" s="105">
        <f t="shared" si="4"/>
        <v>46</v>
      </c>
      <c r="W12" s="107">
        <v>21</v>
      </c>
      <c r="X12" s="106">
        <f t="shared" si="18"/>
        <v>45.652173913043477</v>
      </c>
      <c r="Y12" s="107">
        <v>25</v>
      </c>
      <c r="Z12" s="106">
        <f t="shared" si="19"/>
        <v>54.347826086956516</v>
      </c>
      <c r="AA12" s="107">
        <f t="shared" si="5"/>
        <v>120</v>
      </c>
      <c r="AB12" s="107">
        <v>64</v>
      </c>
      <c r="AC12" s="106">
        <f t="shared" si="20"/>
        <v>53.333333333333336</v>
      </c>
      <c r="AD12" s="107">
        <v>56</v>
      </c>
      <c r="AE12" s="106">
        <f t="shared" si="21"/>
        <v>46.666666666666664</v>
      </c>
      <c r="AF12" s="108">
        <f t="shared" si="6"/>
        <v>19</v>
      </c>
      <c r="AG12" s="107">
        <v>12</v>
      </c>
      <c r="AH12" s="106">
        <f t="shared" si="22"/>
        <v>63.157894736842103</v>
      </c>
      <c r="AI12" s="107">
        <v>7</v>
      </c>
      <c r="AJ12" s="106">
        <f t="shared" si="23"/>
        <v>36.84210526315789</v>
      </c>
      <c r="AK12" s="105">
        <f t="shared" si="7"/>
        <v>5</v>
      </c>
      <c r="AL12" s="105">
        <v>2</v>
      </c>
      <c r="AM12" s="106">
        <f>AL12/AK12*100</f>
        <v>40</v>
      </c>
      <c r="AN12" s="105">
        <v>3</v>
      </c>
      <c r="AO12" s="106">
        <f>AN12/AK12*100</f>
        <v>60</v>
      </c>
      <c r="AP12" s="105">
        <f t="shared" si="8"/>
        <v>47</v>
      </c>
      <c r="AQ12" s="105">
        <v>21</v>
      </c>
      <c r="AR12" s="106">
        <f t="shared" si="24"/>
        <v>44.680851063829785</v>
      </c>
      <c r="AS12" s="105">
        <v>26</v>
      </c>
      <c r="AT12" s="106">
        <f t="shared" si="25"/>
        <v>55.319148936170215</v>
      </c>
      <c r="AU12" s="107">
        <f t="shared" si="9"/>
        <v>26</v>
      </c>
      <c r="AV12" s="107">
        <v>12</v>
      </c>
      <c r="AW12" s="106">
        <f>AV12/AU12*100</f>
        <v>46.153846153846153</v>
      </c>
      <c r="AX12" s="107">
        <v>14</v>
      </c>
      <c r="AY12" s="110">
        <f>AX12/AU12*100</f>
        <v>53.846153846153847</v>
      </c>
    </row>
    <row r="13" spans="1:51">
      <c r="A13" s="103" t="s">
        <v>30</v>
      </c>
      <c r="B13" s="108">
        <f t="shared" si="0"/>
        <v>345</v>
      </c>
      <c r="C13" s="107">
        <v>123</v>
      </c>
      <c r="D13" s="106">
        <f t="shared" si="10"/>
        <v>35.652173913043477</v>
      </c>
      <c r="E13" s="107">
        <v>222</v>
      </c>
      <c r="F13" s="106">
        <f t="shared" si="11"/>
        <v>64.347826086956516</v>
      </c>
      <c r="G13" s="105">
        <f t="shared" si="1"/>
        <v>15</v>
      </c>
      <c r="H13" s="146">
        <v>1</v>
      </c>
      <c r="I13" s="106">
        <f t="shared" si="12"/>
        <v>6.666666666666667</v>
      </c>
      <c r="J13" s="147">
        <v>14</v>
      </c>
      <c r="K13" s="106">
        <f t="shared" si="13"/>
        <v>93.333333333333329</v>
      </c>
      <c r="L13" s="104">
        <f t="shared" si="2"/>
        <v>20</v>
      </c>
      <c r="M13" s="107">
        <v>3</v>
      </c>
      <c r="N13" s="106">
        <f t="shared" si="14"/>
        <v>15</v>
      </c>
      <c r="O13" s="107">
        <v>17</v>
      </c>
      <c r="P13" s="106">
        <f t="shared" si="15"/>
        <v>85</v>
      </c>
      <c r="Q13" s="105">
        <f t="shared" si="3"/>
        <v>81</v>
      </c>
      <c r="R13" s="107">
        <v>24</v>
      </c>
      <c r="S13" s="106">
        <f t="shared" si="16"/>
        <v>29.629629629629626</v>
      </c>
      <c r="T13" s="107">
        <v>57</v>
      </c>
      <c r="U13" s="106">
        <f t="shared" si="17"/>
        <v>70.370370370370367</v>
      </c>
      <c r="V13" s="105">
        <f t="shared" si="4"/>
        <v>57</v>
      </c>
      <c r="W13" s="107">
        <v>18</v>
      </c>
      <c r="X13" s="106">
        <f t="shared" si="18"/>
        <v>31.578947368421051</v>
      </c>
      <c r="Y13" s="107">
        <v>39</v>
      </c>
      <c r="Z13" s="106">
        <f t="shared" si="19"/>
        <v>68.421052631578945</v>
      </c>
      <c r="AA13" s="107">
        <f t="shared" si="5"/>
        <v>94</v>
      </c>
      <c r="AB13" s="107">
        <v>44</v>
      </c>
      <c r="AC13" s="106">
        <f t="shared" si="20"/>
        <v>46.808510638297875</v>
      </c>
      <c r="AD13" s="107">
        <v>50</v>
      </c>
      <c r="AE13" s="106">
        <f t="shared" si="21"/>
        <v>53.191489361702125</v>
      </c>
      <c r="AF13" s="108">
        <f t="shared" si="6"/>
        <v>17</v>
      </c>
      <c r="AG13" s="107">
        <v>10</v>
      </c>
      <c r="AH13" s="106">
        <f t="shared" si="22"/>
        <v>58.82352941176471</v>
      </c>
      <c r="AI13" s="107">
        <v>7</v>
      </c>
      <c r="AJ13" s="106">
        <f t="shared" si="23"/>
        <v>41.17647058823529</v>
      </c>
      <c r="AK13" s="105">
        <f t="shared" si="7"/>
        <v>7</v>
      </c>
      <c r="AL13" s="107">
        <v>4</v>
      </c>
      <c r="AM13" s="106">
        <v>0</v>
      </c>
      <c r="AN13" s="107">
        <v>3</v>
      </c>
      <c r="AO13" s="106">
        <v>0</v>
      </c>
      <c r="AP13" s="105">
        <f t="shared" si="8"/>
        <v>32</v>
      </c>
      <c r="AQ13" s="107">
        <v>15</v>
      </c>
      <c r="AR13" s="106">
        <f t="shared" si="24"/>
        <v>46.875</v>
      </c>
      <c r="AS13" s="107">
        <v>17</v>
      </c>
      <c r="AT13" s="106">
        <f t="shared" si="25"/>
        <v>53.125</v>
      </c>
      <c r="AU13" s="107">
        <f t="shared" si="9"/>
        <v>22</v>
      </c>
      <c r="AV13" s="107">
        <v>4</v>
      </c>
      <c r="AW13" s="106">
        <f>AV13/AU13*100</f>
        <v>18.181818181818183</v>
      </c>
      <c r="AX13" s="107">
        <v>18</v>
      </c>
      <c r="AY13" s="110">
        <f>AX13/AU13*100</f>
        <v>81.818181818181827</v>
      </c>
    </row>
    <row r="14" spans="1:51">
      <c r="A14" s="80" t="s">
        <v>31</v>
      </c>
      <c r="B14" s="81"/>
      <c r="C14" s="81"/>
      <c r="D14" s="82"/>
      <c r="E14" s="81"/>
      <c r="F14" s="82"/>
      <c r="G14" s="81"/>
      <c r="H14" s="81"/>
      <c r="I14" s="82"/>
      <c r="J14" s="81"/>
      <c r="K14" s="82"/>
      <c r="L14" s="81"/>
      <c r="M14" s="81"/>
      <c r="N14" s="82"/>
      <c r="O14" s="81"/>
      <c r="P14" s="82"/>
      <c r="Q14" s="81"/>
      <c r="R14" s="81"/>
      <c r="S14" s="81"/>
      <c r="T14" s="81"/>
      <c r="U14" s="82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2"/>
      <c r="AI14" s="81"/>
      <c r="AJ14" s="82"/>
      <c r="AK14" s="81"/>
      <c r="AL14" s="81"/>
      <c r="AM14" s="82"/>
      <c r="AN14" s="81"/>
      <c r="AO14" s="82"/>
      <c r="AP14" s="81"/>
      <c r="AQ14" s="81"/>
      <c r="AR14" s="82"/>
      <c r="AS14" s="81"/>
      <c r="AT14" s="82"/>
      <c r="AU14" s="81"/>
      <c r="AV14" s="81"/>
      <c r="AW14" s="82"/>
      <c r="AX14" s="81"/>
      <c r="AY14" s="82"/>
    </row>
    <row r="15" spans="1:51">
      <c r="A15" s="83" t="s">
        <v>8</v>
      </c>
      <c r="B15" s="81"/>
      <c r="C15" s="81"/>
      <c r="D15" s="82"/>
      <c r="E15" s="81"/>
      <c r="F15" s="82"/>
      <c r="G15" s="81"/>
      <c r="H15" s="81"/>
      <c r="I15" s="82"/>
      <c r="J15" s="81"/>
      <c r="K15" s="82"/>
      <c r="L15" s="81"/>
      <c r="M15" s="81"/>
      <c r="N15" s="82"/>
      <c r="O15" s="81"/>
      <c r="P15" s="82"/>
      <c r="Q15" s="81"/>
      <c r="R15" s="81"/>
      <c r="S15" s="81"/>
      <c r="T15" s="81"/>
      <c r="U15" s="82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2"/>
      <c r="AI15" s="81"/>
      <c r="AJ15" s="82"/>
      <c r="AK15" s="81"/>
      <c r="AL15" s="81"/>
      <c r="AM15" s="82"/>
      <c r="AN15" s="81"/>
      <c r="AO15" s="82"/>
      <c r="AP15" s="81"/>
      <c r="AQ15" s="81"/>
      <c r="AR15" s="82"/>
      <c r="AS15" s="81"/>
      <c r="AT15" s="82"/>
      <c r="AU15" s="81"/>
      <c r="AV15" s="81"/>
      <c r="AW15" s="82"/>
      <c r="AX15" s="81"/>
      <c r="AY15" s="82"/>
    </row>
  </sheetData>
  <mergeCells count="44">
    <mergeCell ref="AV4:AV5"/>
    <mergeCell ref="AX4:AX5"/>
    <mergeCell ref="AL4:AL5"/>
    <mergeCell ref="AP4:AP5"/>
    <mergeCell ref="AQ4:AQ5"/>
    <mergeCell ref="AS4:AS5"/>
    <mergeCell ref="AU4:AU5"/>
    <mergeCell ref="L4:L5"/>
    <mergeCell ref="M4:M5"/>
    <mergeCell ref="O4:O5"/>
    <mergeCell ref="Q4:Q5"/>
    <mergeCell ref="R4:R5"/>
    <mergeCell ref="T4:T5"/>
    <mergeCell ref="AF3:AJ3"/>
    <mergeCell ref="AK3:AO3"/>
    <mergeCell ref="AP3:AT3"/>
    <mergeCell ref="AU3:AY3"/>
    <mergeCell ref="AN4:AN5"/>
    <mergeCell ref="V4:V5"/>
    <mergeCell ref="W4:W5"/>
    <mergeCell ref="Y4:Y5"/>
    <mergeCell ref="AA4:AA5"/>
    <mergeCell ref="AB4:AB5"/>
    <mergeCell ref="AD4:AD5"/>
    <mergeCell ref="AF4:AF5"/>
    <mergeCell ref="AG4:AG5"/>
    <mergeCell ref="AI4:AI5"/>
    <mergeCell ref="AK4:AK5"/>
    <mergeCell ref="J4:J5"/>
    <mergeCell ref="A1:AY1"/>
    <mergeCell ref="A2:AW2"/>
    <mergeCell ref="AX2:AY2"/>
    <mergeCell ref="A3:A5"/>
    <mergeCell ref="B3:F3"/>
    <mergeCell ref="G3:K3"/>
    <mergeCell ref="L3:P3"/>
    <mergeCell ref="Q3:U3"/>
    <mergeCell ref="V3:Z3"/>
    <mergeCell ref="AA3:AE3"/>
    <mergeCell ref="B4:B5"/>
    <mergeCell ref="C4:C5"/>
    <mergeCell ref="E4:E5"/>
    <mergeCell ref="G4:G5"/>
    <mergeCell ref="H4:H5"/>
  </mergeCells>
  <phoneticPr fontId="17" type="noConversion"/>
  <pageMargins left="0.25" right="0.25" top="0.75" bottom="0.75" header="0.3" footer="0.3"/>
  <pageSetup paperSize="9" scale="30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99B63-4D14-4F5B-AA25-517CA2AABEE4}">
  <dimension ref="A1:BD15"/>
  <sheetViews>
    <sheetView tabSelected="1" workbookViewId="0">
      <selection activeCell="S27" sqref="S27"/>
    </sheetView>
  </sheetViews>
  <sheetFormatPr defaultRowHeight="16.5"/>
  <cols>
    <col min="1" max="1" width="12.75" customWidth="1"/>
  </cols>
  <sheetData>
    <row r="1" spans="1:56" ht="21">
      <c r="A1" s="133" t="s">
        <v>43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  <c r="AU1" s="133"/>
      <c r="AV1" s="133"/>
      <c r="AW1" s="133"/>
      <c r="AX1" s="133"/>
      <c r="AY1" s="133"/>
      <c r="AZ1" s="133"/>
      <c r="BA1" s="133"/>
      <c r="BB1" s="133"/>
      <c r="BC1" s="133"/>
      <c r="BD1" s="133"/>
    </row>
    <row r="2" spans="1:56" ht="19.5">
      <c r="A2" s="153" t="s">
        <v>46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3"/>
      <c r="AO2" s="153"/>
      <c r="AP2" s="153"/>
      <c r="AQ2" s="153"/>
      <c r="AR2" s="153"/>
      <c r="AS2" s="153"/>
      <c r="AT2" s="153"/>
      <c r="AU2" s="153"/>
      <c r="AV2" s="153"/>
      <c r="AW2" s="153"/>
      <c r="AX2" s="153"/>
      <c r="AY2" s="153"/>
      <c r="AZ2" s="153"/>
      <c r="BA2" s="153"/>
      <c r="BB2" s="153"/>
      <c r="BC2" s="135" t="s">
        <v>12</v>
      </c>
      <c r="BD2" s="135"/>
    </row>
    <row r="3" spans="1:56" ht="19.5">
      <c r="A3" s="136" t="s">
        <v>13</v>
      </c>
      <c r="B3" s="137" t="s">
        <v>14</v>
      </c>
      <c r="C3" s="137"/>
      <c r="D3" s="137"/>
      <c r="E3" s="137"/>
      <c r="F3" s="137"/>
      <c r="G3" s="137" t="s">
        <v>15</v>
      </c>
      <c r="H3" s="137"/>
      <c r="I3" s="137"/>
      <c r="J3" s="137"/>
      <c r="K3" s="137"/>
      <c r="L3" s="137" t="s">
        <v>16</v>
      </c>
      <c r="M3" s="137"/>
      <c r="N3" s="137"/>
      <c r="O3" s="137"/>
      <c r="P3" s="137"/>
      <c r="Q3" s="137" t="s">
        <v>38</v>
      </c>
      <c r="R3" s="137"/>
      <c r="S3" s="137"/>
      <c r="T3" s="137"/>
      <c r="U3" s="137"/>
      <c r="V3" s="137" t="s">
        <v>18</v>
      </c>
      <c r="W3" s="137"/>
      <c r="X3" s="137"/>
      <c r="Y3" s="137"/>
      <c r="Z3" s="137"/>
      <c r="AA3" s="137" t="s">
        <v>39</v>
      </c>
      <c r="AB3" s="137"/>
      <c r="AC3" s="137"/>
      <c r="AD3" s="137"/>
      <c r="AE3" s="137"/>
      <c r="AF3" s="137" t="s">
        <v>20</v>
      </c>
      <c r="AG3" s="137"/>
      <c r="AH3" s="137"/>
      <c r="AI3" s="137"/>
      <c r="AJ3" s="137"/>
      <c r="AK3" s="138" t="s">
        <v>42</v>
      </c>
      <c r="AL3" s="138"/>
      <c r="AM3" s="138"/>
      <c r="AN3" s="138"/>
      <c r="AO3" s="138"/>
      <c r="AP3" s="138" t="s">
        <v>21</v>
      </c>
      <c r="AQ3" s="138"/>
      <c r="AR3" s="138"/>
      <c r="AS3" s="138"/>
      <c r="AT3" s="138"/>
      <c r="AU3" s="137" t="s">
        <v>22</v>
      </c>
      <c r="AV3" s="137"/>
      <c r="AW3" s="137"/>
      <c r="AX3" s="137"/>
      <c r="AY3" s="137"/>
      <c r="AZ3" s="140" t="s">
        <v>47</v>
      </c>
      <c r="BA3" s="141"/>
      <c r="BB3" s="148"/>
      <c r="BC3" s="148"/>
      <c r="BD3" s="149"/>
    </row>
    <row r="4" spans="1:56">
      <c r="A4" s="136"/>
      <c r="B4" s="131" t="s">
        <v>23</v>
      </c>
      <c r="C4" s="130" t="s">
        <v>4</v>
      </c>
      <c r="D4" s="87"/>
      <c r="E4" s="130" t="s">
        <v>5</v>
      </c>
      <c r="F4" s="88"/>
      <c r="G4" s="131" t="s">
        <v>23</v>
      </c>
      <c r="H4" s="130" t="s">
        <v>4</v>
      </c>
      <c r="I4" s="87"/>
      <c r="J4" s="130" t="s">
        <v>5</v>
      </c>
      <c r="K4" s="88"/>
      <c r="L4" s="131" t="s">
        <v>23</v>
      </c>
      <c r="M4" s="130" t="s">
        <v>4</v>
      </c>
      <c r="N4" s="87"/>
      <c r="O4" s="130" t="s">
        <v>5</v>
      </c>
      <c r="P4" s="88"/>
      <c r="Q4" s="131" t="s">
        <v>23</v>
      </c>
      <c r="R4" s="130" t="s">
        <v>4</v>
      </c>
      <c r="S4" s="85"/>
      <c r="T4" s="130" t="s">
        <v>5</v>
      </c>
      <c r="U4" s="88"/>
      <c r="V4" s="131" t="s">
        <v>23</v>
      </c>
      <c r="W4" s="130" t="s">
        <v>4</v>
      </c>
      <c r="X4" s="85"/>
      <c r="Y4" s="130" t="s">
        <v>5</v>
      </c>
      <c r="Z4" s="86"/>
      <c r="AA4" s="130" t="s">
        <v>23</v>
      </c>
      <c r="AB4" s="130" t="s">
        <v>4</v>
      </c>
      <c r="AC4" s="86"/>
      <c r="AD4" s="130" t="s">
        <v>5</v>
      </c>
      <c r="AE4" s="86"/>
      <c r="AF4" s="131" t="s">
        <v>23</v>
      </c>
      <c r="AG4" s="132" t="s">
        <v>4</v>
      </c>
      <c r="AH4" s="89"/>
      <c r="AI4" s="132" t="s">
        <v>5</v>
      </c>
      <c r="AJ4" s="90"/>
      <c r="AK4" s="131" t="s">
        <v>23</v>
      </c>
      <c r="AL4" s="130" t="s">
        <v>4</v>
      </c>
      <c r="AM4" s="87"/>
      <c r="AN4" s="130" t="s">
        <v>5</v>
      </c>
      <c r="AO4" s="88"/>
      <c r="AP4" s="131" t="s">
        <v>23</v>
      </c>
      <c r="AQ4" s="130" t="s">
        <v>4</v>
      </c>
      <c r="AR4" s="87"/>
      <c r="AS4" s="130" t="s">
        <v>5</v>
      </c>
      <c r="AT4" s="88"/>
      <c r="AU4" s="131" t="s">
        <v>23</v>
      </c>
      <c r="AV4" s="130" t="s">
        <v>4</v>
      </c>
      <c r="AW4" s="87"/>
      <c r="AX4" s="130" t="s">
        <v>5</v>
      </c>
      <c r="AY4" s="88"/>
      <c r="AZ4" s="142" t="s">
        <v>23</v>
      </c>
      <c r="BA4" s="143" t="s">
        <v>4</v>
      </c>
      <c r="BB4" s="150"/>
      <c r="BC4" s="151" t="s">
        <v>5</v>
      </c>
      <c r="BD4" s="150"/>
    </row>
    <row r="5" spans="1:56">
      <c r="A5" s="139"/>
      <c r="B5" s="131"/>
      <c r="C5" s="130"/>
      <c r="D5" s="87" t="s">
        <v>6</v>
      </c>
      <c r="E5" s="130"/>
      <c r="F5" s="88" t="s">
        <v>6</v>
      </c>
      <c r="G5" s="131"/>
      <c r="H5" s="130"/>
      <c r="I5" s="87" t="s">
        <v>6</v>
      </c>
      <c r="J5" s="130"/>
      <c r="K5" s="88" t="s">
        <v>6</v>
      </c>
      <c r="L5" s="131"/>
      <c r="M5" s="130"/>
      <c r="N5" s="87" t="s">
        <v>6</v>
      </c>
      <c r="O5" s="130"/>
      <c r="P5" s="88" t="s">
        <v>6</v>
      </c>
      <c r="Q5" s="131"/>
      <c r="R5" s="130"/>
      <c r="S5" s="85" t="s">
        <v>6</v>
      </c>
      <c r="T5" s="130"/>
      <c r="U5" s="88" t="s">
        <v>6</v>
      </c>
      <c r="V5" s="131"/>
      <c r="W5" s="130"/>
      <c r="X5" s="85" t="s">
        <v>6</v>
      </c>
      <c r="Y5" s="130"/>
      <c r="Z5" s="86" t="s">
        <v>6</v>
      </c>
      <c r="AA5" s="130"/>
      <c r="AB5" s="130"/>
      <c r="AC5" s="86" t="s">
        <v>6</v>
      </c>
      <c r="AD5" s="130"/>
      <c r="AE5" s="86" t="s">
        <v>6</v>
      </c>
      <c r="AF5" s="131"/>
      <c r="AG5" s="132"/>
      <c r="AH5" s="91" t="s">
        <v>6</v>
      </c>
      <c r="AI5" s="132"/>
      <c r="AJ5" s="92" t="s">
        <v>6</v>
      </c>
      <c r="AK5" s="131"/>
      <c r="AL5" s="130"/>
      <c r="AM5" s="87" t="s">
        <v>6</v>
      </c>
      <c r="AN5" s="130"/>
      <c r="AO5" s="88" t="s">
        <v>6</v>
      </c>
      <c r="AP5" s="131"/>
      <c r="AQ5" s="130"/>
      <c r="AR5" s="87" t="s">
        <v>6</v>
      </c>
      <c r="AS5" s="130"/>
      <c r="AT5" s="88" t="s">
        <v>6</v>
      </c>
      <c r="AU5" s="131"/>
      <c r="AV5" s="130"/>
      <c r="AW5" s="87" t="s">
        <v>6</v>
      </c>
      <c r="AX5" s="130"/>
      <c r="AY5" s="88" t="s">
        <v>6</v>
      </c>
      <c r="AZ5" s="144"/>
      <c r="BA5" s="145"/>
      <c r="BB5" s="150" t="s">
        <v>6</v>
      </c>
      <c r="BC5" s="152"/>
      <c r="BD5" s="150" t="s">
        <v>6</v>
      </c>
    </row>
    <row r="6" spans="1:56">
      <c r="A6" s="102" t="s">
        <v>23</v>
      </c>
      <c r="B6" s="108">
        <f t="shared" ref="B6:B13" si="0">C6+E6</f>
        <v>1503</v>
      </c>
      <c r="C6" s="107">
        <v>731</v>
      </c>
      <c r="D6" s="106">
        <f>C6/B6*100</f>
        <v>48.636061210911507</v>
      </c>
      <c r="E6" s="107">
        <v>772</v>
      </c>
      <c r="F6" s="106">
        <f>E6/B6*100</f>
        <v>51.363938789088493</v>
      </c>
      <c r="G6" s="105">
        <f t="shared" ref="G6:G13" si="1">SUM(H6+J6)</f>
        <v>60</v>
      </c>
      <c r="H6" s="107">
        <v>21</v>
      </c>
      <c r="I6" s="106">
        <f>H6/G6*100</f>
        <v>35</v>
      </c>
      <c r="J6" s="107">
        <v>39</v>
      </c>
      <c r="K6" s="106">
        <f>J6/G6*100</f>
        <v>65</v>
      </c>
      <c r="L6" s="104">
        <f t="shared" ref="L6:L13" si="2">M6+O6</f>
        <v>111</v>
      </c>
      <c r="M6" s="104">
        <v>48</v>
      </c>
      <c r="N6" s="106">
        <f>M6/L6*100</f>
        <v>43.243243243243242</v>
      </c>
      <c r="O6" s="104">
        <v>63</v>
      </c>
      <c r="P6" s="106">
        <f>O6/L6*100</f>
        <v>56.756756756756758</v>
      </c>
      <c r="Q6" s="105">
        <f t="shared" ref="Q6:Q13" si="3">T6+R6</f>
        <v>345</v>
      </c>
      <c r="R6" s="107">
        <v>155</v>
      </c>
      <c r="S6" s="106">
        <f>R6/Q6*100</f>
        <v>44.927536231884055</v>
      </c>
      <c r="T6" s="107">
        <v>190</v>
      </c>
      <c r="U6" s="106">
        <f>T6/Q6*100</f>
        <v>55.072463768115945</v>
      </c>
      <c r="V6" s="105">
        <f t="shared" ref="V6:V13" si="4">W6+Y6</f>
        <v>185</v>
      </c>
      <c r="W6" s="107">
        <v>85</v>
      </c>
      <c r="X6" s="106">
        <f>W6/V6*100</f>
        <v>45.945945945945951</v>
      </c>
      <c r="Y6" s="107">
        <v>100</v>
      </c>
      <c r="Z6" s="106">
        <f>Y6/V6*100</f>
        <v>54.054054054054056</v>
      </c>
      <c r="AA6" s="107">
        <f t="shared" ref="AA6:AA13" si="5">AB6+AD6</f>
        <v>452</v>
      </c>
      <c r="AB6" s="107">
        <v>236</v>
      </c>
      <c r="AC6" s="106">
        <f>AB6/AA6*100</f>
        <v>52.212389380530979</v>
      </c>
      <c r="AD6" s="107">
        <v>216</v>
      </c>
      <c r="AE6" s="106">
        <f>AD6/AA6*100</f>
        <v>47.787610619469028</v>
      </c>
      <c r="AF6" s="108">
        <f t="shared" ref="AF6:AF13" si="6">AG6+AI6</f>
        <v>57</v>
      </c>
      <c r="AG6" s="107">
        <v>38</v>
      </c>
      <c r="AH6" s="106">
        <f>AG6/AF6*100</f>
        <v>66.666666666666657</v>
      </c>
      <c r="AI6" s="107">
        <v>19</v>
      </c>
      <c r="AJ6" s="106">
        <f>AI6/AF6*100</f>
        <v>33.333333333333329</v>
      </c>
      <c r="AK6" s="105">
        <f t="shared" ref="AK6:AK13" si="7">AL6+AN6</f>
        <v>12</v>
      </c>
      <c r="AL6" s="105">
        <v>6</v>
      </c>
      <c r="AM6" s="106">
        <f>AL6/AK6*100</f>
        <v>50</v>
      </c>
      <c r="AN6" s="105">
        <v>6</v>
      </c>
      <c r="AO6" s="106">
        <f>AN6/AK6*100</f>
        <v>50</v>
      </c>
      <c r="AP6" s="105">
        <f t="shared" ref="AP6:AP13" si="8">AQ6+AS6</f>
        <v>139</v>
      </c>
      <c r="AQ6" s="105">
        <v>74</v>
      </c>
      <c r="AR6" s="106">
        <f>AQ6/AP6*100</f>
        <v>53.237410071942449</v>
      </c>
      <c r="AS6" s="105">
        <v>65</v>
      </c>
      <c r="AT6" s="106">
        <f>AS6/AP6*100</f>
        <v>46.762589928057551</v>
      </c>
      <c r="AU6" s="107">
        <f t="shared" ref="AU6:AU13" si="9">AV6+AX6</f>
        <v>95</v>
      </c>
      <c r="AV6" s="107">
        <v>44</v>
      </c>
      <c r="AW6" s="106">
        <f>AV6/AU6*100</f>
        <v>46.315789473684212</v>
      </c>
      <c r="AX6" s="107">
        <v>51</v>
      </c>
      <c r="AY6" s="110">
        <f>AX6/AU6*100</f>
        <v>53.684210526315788</v>
      </c>
      <c r="AZ6" s="154">
        <v>47</v>
      </c>
      <c r="BA6" s="154">
        <v>24</v>
      </c>
      <c r="BB6" s="154">
        <v>51.06</v>
      </c>
      <c r="BC6" s="154">
        <v>23</v>
      </c>
      <c r="BD6" s="154">
        <v>48.94</v>
      </c>
    </row>
    <row r="7" spans="1:56" ht="15.75" customHeight="1">
      <c r="A7" s="103" t="s">
        <v>24</v>
      </c>
      <c r="B7" s="108">
        <f t="shared" si="0"/>
        <v>0</v>
      </c>
      <c r="C7" s="107">
        <v>0</v>
      </c>
      <c r="D7" s="106">
        <v>0</v>
      </c>
      <c r="E7" s="107">
        <v>0</v>
      </c>
      <c r="F7" s="106">
        <v>0</v>
      </c>
      <c r="G7" s="105">
        <f t="shared" si="1"/>
        <v>0</v>
      </c>
      <c r="H7" s="107">
        <v>0</v>
      </c>
      <c r="I7" s="106">
        <v>0</v>
      </c>
      <c r="J7" s="107">
        <v>0</v>
      </c>
      <c r="K7" s="106">
        <v>0</v>
      </c>
      <c r="L7" s="104">
        <f t="shared" si="2"/>
        <v>0</v>
      </c>
      <c r="M7" s="107">
        <v>0</v>
      </c>
      <c r="N7" s="106">
        <v>0</v>
      </c>
      <c r="O7" s="107">
        <v>0</v>
      </c>
      <c r="P7" s="106">
        <v>0</v>
      </c>
      <c r="Q7" s="105">
        <f t="shared" si="3"/>
        <v>0</v>
      </c>
      <c r="R7" s="107">
        <v>0</v>
      </c>
      <c r="S7" s="106">
        <v>0</v>
      </c>
      <c r="T7" s="107">
        <v>0</v>
      </c>
      <c r="U7" s="106">
        <v>0</v>
      </c>
      <c r="V7" s="105">
        <f t="shared" si="4"/>
        <v>0</v>
      </c>
      <c r="W7" s="107">
        <v>0</v>
      </c>
      <c r="X7" s="106">
        <v>0</v>
      </c>
      <c r="Y7" s="107">
        <v>0</v>
      </c>
      <c r="Z7" s="106">
        <v>0</v>
      </c>
      <c r="AA7" s="107">
        <f t="shared" si="5"/>
        <v>0</v>
      </c>
      <c r="AB7" s="107">
        <v>0</v>
      </c>
      <c r="AC7" s="106">
        <v>0</v>
      </c>
      <c r="AD7" s="107">
        <v>0</v>
      </c>
      <c r="AE7" s="106">
        <v>0</v>
      </c>
      <c r="AF7" s="108">
        <f t="shared" si="6"/>
        <v>0</v>
      </c>
      <c r="AG7" s="107">
        <v>0</v>
      </c>
      <c r="AH7" s="106">
        <v>0</v>
      </c>
      <c r="AI7" s="107">
        <v>0</v>
      </c>
      <c r="AJ7" s="106">
        <v>0</v>
      </c>
      <c r="AK7" s="105">
        <f t="shared" si="7"/>
        <v>0</v>
      </c>
      <c r="AL7" s="105">
        <v>0</v>
      </c>
      <c r="AM7" s="106">
        <v>0</v>
      </c>
      <c r="AN7" s="105">
        <v>0</v>
      </c>
      <c r="AO7" s="106">
        <v>0</v>
      </c>
      <c r="AP7" s="105">
        <f t="shared" si="8"/>
        <v>0</v>
      </c>
      <c r="AQ7" s="105">
        <v>0</v>
      </c>
      <c r="AR7" s="106">
        <v>0</v>
      </c>
      <c r="AS7" s="105">
        <v>0</v>
      </c>
      <c r="AT7" s="106">
        <v>0</v>
      </c>
      <c r="AU7" s="107">
        <f t="shared" si="9"/>
        <v>0</v>
      </c>
      <c r="AV7" s="107">
        <v>0</v>
      </c>
      <c r="AW7" s="106">
        <v>0</v>
      </c>
      <c r="AX7" s="107">
        <v>0</v>
      </c>
      <c r="AY7" s="110">
        <v>0</v>
      </c>
      <c r="AZ7" s="154" t="s">
        <v>45</v>
      </c>
      <c r="BA7" s="154" t="s">
        <v>45</v>
      </c>
      <c r="BB7" s="154" t="s">
        <v>45</v>
      </c>
      <c r="BC7" s="154" t="s">
        <v>45</v>
      </c>
      <c r="BD7" s="154" t="s">
        <v>45</v>
      </c>
    </row>
    <row r="8" spans="1:56">
      <c r="A8" s="103" t="s">
        <v>25</v>
      </c>
      <c r="B8" s="108">
        <f t="shared" si="0"/>
        <v>44</v>
      </c>
      <c r="C8" s="107">
        <v>30</v>
      </c>
      <c r="D8" s="106">
        <f t="shared" ref="D8:D13" si="10">C8/B8*100</f>
        <v>68.181818181818173</v>
      </c>
      <c r="E8" s="107">
        <v>14</v>
      </c>
      <c r="F8" s="106">
        <f t="shared" ref="F8:F13" si="11">E8/B8*100</f>
        <v>31.818181818181817</v>
      </c>
      <c r="G8" s="105">
        <f t="shared" si="1"/>
        <v>2</v>
      </c>
      <c r="H8" s="107">
        <v>2</v>
      </c>
      <c r="I8" s="106">
        <f t="shared" ref="I8:I13" si="12">H8/G8*100</f>
        <v>100</v>
      </c>
      <c r="J8" s="107">
        <v>0</v>
      </c>
      <c r="K8" s="106">
        <f t="shared" ref="K8:K13" si="13">J8/G8*100</f>
        <v>0</v>
      </c>
      <c r="L8" s="104">
        <f t="shared" si="2"/>
        <v>4</v>
      </c>
      <c r="M8" s="107">
        <v>1</v>
      </c>
      <c r="N8" s="106">
        <f t="shared" ref="N8:N13" si="14">M8/L8*100</f>
        <v>25</v>
      </c>
      <c r="O8" s="107">
        <v>3</v>
      </c>
      <c r="P8" s="106">
        <f t="shared" ref="P8:P13" si="15">O8/L8*100</f>
        <v>75</v>
      </c>
      <c r="Q8" s="105">
        <f t="shared" si="3"/>
        <v>7</v>
      </c>
      <c r="R8" s="107">
        <v>5</v>
      </c>
      <c r="S8" s="106">
        <f t="shared" ref="S8:S13" si="16">R8/Q8*100</f>
        <v>71.428571428571431</v>
      </c>
      <c r="T8" s="107">
        <v>2</v>
      </c>
      <c r="U8" s="106">
        <f t="shared" ref="U8:U13" si="17">T8/Q8*100</f>
        <v>28.571428571428569</v>
      </c>
      <c r="V8" s="105">
        <f t="shared" si="4"/>
        <v>7</v>
      </c>
      <c r="W8" s="107">
        <v>6</v>
      </c>
      <c r="X8" s="106">
        <f t="shared" ref="X8:X13" si="18">W8/V8*100</f>
        <v>85.714285714285708</v>
      </c>
      <c r="Y8" s="107">
        <v>1</v>
      </c>
      <c r="Z8" s="106">
        <f t="shared" ref="Z8:Z13" si="19">Y8/V8*100</f>
        <v>14.285714285714285</v>
      </c>
      <c r="AA8" s="107">
        <f t="shared" si="5"/>
        <v>12</v>
      </c>
      <c r="AB8" s="107">
        <v>7</v>
      </c>
      <c r="AC8" s="106">
        <f t="shared" ref="AC8:AC13" si="20">AB8/AA8*100</f>
        <v>58.333333333333336</v>
      </c>
      <c r="AD8" s="107">
        <v>5</v>
      </c>
      <c r="AE8" s="106">
        <f t="shared" ref="AE8:AE13" si="21">AD8/AA8*100</f>
        <v>41.666666666666671</v>
      </c>
      <c r="AF8" s="108">
        <f t="shared" si="6"/>
        <v>3</v>
      </c>
      <c r="AG8" s="107">
        <v>2</v>
      </c>
      <c r="AH8" s="106">
        <f t="shared" ref="AH8:AH13" si="22">AG8/AF8*100</f>
        <v>66.666666666666657</v>
      </c>
      <c r="AI8" s="107">
        <v>1</v>
      </c>
      <c r="AJ8" s="106">
        <f t="shared" ref="AJ8:AJ13" si="23">AI8/AF8*100</f>
        <v>33.333333333333329</v>
      </c>
      <c r="AK8" s="105">
        <f t="shared" si="7"/>
        <v>0</v>
      </c>
      <c r="AL8" s="105">
        <v>0</v>
      </c>
      <c r="AM8" s="106">
        <v>0</v>
      </c>
      <c r="AN8" s="109">
        <v>0</v>
      </c>
      <c r="AO8" s="106">
        <v>0</v>
      </c>
      <c r="AP8" s="105">
        <f t="shared" si="8"/>
        <v>5</v>
      </c>
      <c r="AQ8" s="105">
        <v>4</v>
      </c>
      <c r="AR8" s="106">
        <f t="shared" ref="AR8:AR13" si="24">AQ8/AP8*100</f>
        <v>80</v>
      </c>
      <c r="AS8" s="109">
        <v>1</v>
      </c>
      <c r="AT8" s="106">
        <f t="shared" ref="AT8:AT13" si="25">AS8/AP8*100</f>
        <v>20</v>
      </c>
      <c r="AU8" s="107">
        <v>2</v>
      </c>
      <c r="AV8" s="107">
        <v>2</v>
      </c>
      <c r="AW8" s="106">
        <v>0</v>
      </c>
      <c r="AX8" s="107" t="s">
        <v>45</v>
      </c>
      <c r="AY8" s="110">
        <v>0</v>
      </c>
      <c r="AZ8" s="154">
        <v>2</v>
      </c>
      <c r="BA8" s="154">
        <v>1</v>
      </c>
      <c r="BB8" s="154">
        <v>50</v>
      </c>
      <c r="BC8" s="154">
        <v>1</v>
      </c>
      <c r="BD8" s="154">
        <v>50</v>
      </c>
    </row>
    <row r="9" spans="1:56">
      <c r="A9" s="103" t="s">
        <v>26</v>
      </c>
      <c r="B9" s="108">
        <f t="shared" si="0"/>
        <v>92</v>
      </c>
      <c r="C9" s="107">
        <v>53</v>
      </c>
      <c r="D9" s="106">
        <f t="shared" si="10"/>
        <v>57.608695652173914</v>
      </c>
      <c r="E9" s="107">
        <v>39</v>
      </c>
      <c r="F9" s="106">
        <f t="shared" si="11"/>
        <v>42.391304347826086</v>
      </c>
      <c r="G9" s="105">
        <f t="shared" si="1"/>
        <v>4</v>
      </c>
      <c r="H9" s="107">
        <v>0</v>
      </c>
      <c r="I9" s="106">
        <f t="shared" si="12"/>
        <v>0</v>
      </c>
      <c r="J9" s="107">
        <v>4</v>
      </c>
      <c r="K9" s="106">
        <f t="shared" si="13"/>
        <v>100</v>
      </c>
      <c r="L9" s="104">
        <f t="shared" si="2"/>
        <v>8</v>
      </c>
      <c r="M9" s="107">
        <v>5</v>
      </c>
      <c r="N9" s="106">
        <f t="shared" si="14"/>
        <v>62.5</v>
      </c>
      <c r="O9" s="107">
        <v>3</v>
      </c>
      <c r="P9" s="106">
        <f t="shared" si="15"/>
        <v>37.5</v>
      </c>
      <c r="Q9" s="105">
        <f t="shared" si="3"/>
        <v>22</v>
      </c>
      <c r="R9" s="107">
        <v>15</v>
      </c>
      <c r="S9" s="106">
        <f t="shared" si="16"/>
        <v>68.181818181818173</v>
      </c>
      <c r="T9" s="107">
        <v>7</v>
      </c>
      <c r="U9" s="106">
        <f t="shared" si="17"/>
        <v>31.818181818181817</v>
      </c>
      <c r="V9" s="105">
        <f t="shared" si="4"/>
        <v>13</v>
      </c>
      <c r="W9" s="107">
        <v>6</v>
      </c>
      <c r="X9" s="106">
        <f t="shared" si="18"/>
        <v>46.153846153846153</v>
      </c>
      <c r="Y9" s="107">
        <v>7</v>
      </c>
      <c r="Z9" s="106">
        <f t="shared" si="19"/>
        <v>53.846153846153847</v>
      </c>
      <c r="AA9" s="107">
        <f t="shared" si="5"/>
        <v>31</v>
      </c>
      <c r="AB9" s="107">
        <v>17</v>
      </c>
      <c r="AC9" s="106">
        <f t="shared" si="20"/>
        <v>54.838709677419352</v>
      </c>
      <c r="AD9" s="107">
        <v>14</v>
      </c>
      <c r="AE9" s="106">
        <f t="shared" si="21"/>
        <v>45.161290322580641</v>
      </c>
      <c r="AF9" s="108">
        <f t="shared" si="6"/>
        <v>2</v>
      </c>
      <c r="AG9" s="107">
        <v>2</v>
      </c>
      <c r="AH9" s="106">
        <f t="shared" si="22"/>
        <v>100</v>
      </c>
      <c r="AI9" s="107">
        <v>0</v>
      </c>
      <c r="AJ9" s="106">
        <f t="shared" si="23"/>
        <v>0</v>
      </c>
      <c r="AK9" s="105">
        <f t="shared" si="7"/>
        <v>0</v>
      </c>
      <c r="AL9" s="105">
        <v>0</v>
      </c>
      <c r="AM9" s="106">
        <v>0</v>
      </c>
      <c r="AN9" s="105">
        <v>0</v>
      </c>
      <c r="AO9" s="106">
        <v>0</v>
      </c>
      <c r="AP9" s="105">
        <f t="shared" si="8"/>
        <v>8</v>
      </c>
      <c r="AQ9" s="105">
        <v>7</v>
      </c>
      <c r="AR9" s="106">
        <f t="shared" si="24"/>
        <v>87.5</v>
      </c>
      <c r="AS9" s="105">
        <v>1</v>
      </c>
      <c r="AT9" s="106">
        <f t="shared" si="25"/>
        <v>12.5</v>
      </c>
      <c r="AU9" s="107">
        <f t="shared" si="9"/>
        <v>2</v>
      </c>
      <c r="AV9" s="107">
        <v>0</v>
      </c>
      <c r="AW9" s="106">
        <f>AV9/AU9*100</f>
        <v>0</v>
      </c>
      <c r="AX9" s="107">
        <v>2</v>
      </c>
      <c r="AY9" s="110">
        <f>AX9/AU9*100</f>
        <v>100</v>
      </c>
      <c r="AZ9" s="154">
        <v>2</v>
      </c>
      <c r="BA9" s="154">
        <v>1</v>
      </c>
      <c r="BB9" s="154">
        <v>50</v>
      </c>
      <c r="BC9" s="154">
        <v>1</v>
      </c>
      <c r="BD9" s="154">
        <v>50</v>
      </c>
    </row>
    <row r="10" spans="1:56">
      <c r="A10" s="103" t="s">
        <v>27</v>
      </c>
      <c r="B10" s="108">
        <f t="shared" si="0"/>
        <v>233</v>
      </c>
      <c r="C10" s="107">
        <v>124</v>
      </c>
      <c r="D10" s="106">
        <f t="shared" si="10"/>
        <v>53.218884120171673</v>
      </c>
      <c r="E10" s="107">
        <v>109</v>
      </c>
      <c r="F10" s="106">
        <f t="shared" si="11"/>
        <v>46.781115879828327</v>
      </c>
      <c r="G10" s="105">
        <f t="shared" si="1"/>
        <v>12</v>
      </c>
      <c r="H10" s="107">
        <v>6</v>
      </c>
      <c r="I10" s="106">
        <f t="shared" si="12"/>
        <v>50</v>
      </c>
      <c r="J10" s="107">
        <v>6</v>
      </c>
      <c r="K10" s="106">
        <f t="shared" si="13"/>
        <v>50</v>
      </c>
      <c r="L10" s="104">
        <f t="shared" si="2"/>
        <v>23</v>
      </c>
      <c r="M10" s="107">
        <v>10</v>
      </c>
      <c r="N10" s="106">
        <f t="shared" si="14"/>
        <v>43.478260869565219</v>
      </c>
      <c r="O10" s="107">
        <v>13</v>
      </c>
      <c r="P10" s="106">
        <f t="shared" si="15"/>
        <v>56.521739130434781</v>
      </c>
      <c r="Q10" s="105">
        <f t="shared" si="3"/>
        <v>57</v>
      </c>
      <c r="R10" s="107">
        <v>31</v>
      </c>
      <c r="S10" s="106">
        <f t="shared" si="16"/>
        <v>54.385964912280706</v>
      </c>
      <c r="T10" s="107">
        <v>26</v>
      </c>
      <c r="U10" s="106">
        <f t="shared" si="17"/>
        <v>45.614035087719294</v>
      </c>
      <c r="V10" s="105">
        <f t="shared" si="4"/>
        <v>26</v>
      </c>
      <c r="W10" s="107">
        <v>14</v>
      </c>
      <c r="X10" s="106">
        <f t="shared" si="18"/>
        <v>53.846153846153847</v>
      </c>
      <c r="Y10" s="107">
        <v>12</v>
      </c>
      <c r="Z10" s="106">
        <f t="shared" si="19"/>
        <v>46.153846153846153</v>
      </c>
      <c r="AA10" s="107">
        <f t="shared" si="5"/>
        <v>66</v>
      </c>
      <c r="AB10" s="107">
        <v>34</v>
      </c>
      <c r="AC10" s="106">
        <f t="shared" si="20"/>
        <v>51.515151515151516</v>
      </c>
      <c r="AD10" s="107">
        <v>32</v>
      </c>
      <c r="AE10" s="106">
        <f t="shared" si="21"/>
        <v>48.484848484848484</v>
      </c>
      <c r="AF10" s="108">
        <f t="shared" si="6"/>
        <v>5</v>
      </c>
      <c r="AG10" s="107">
        <v>5</v>
      </c>
      <c r="AH10" s="106">
        <f t="shared" si="22"/>
        <v>100</v>
      </c>
      <c r="AI10" s="107">
        <v>0</v>
      </c>
      <c r="AJ10" s="106">
        <f t="shared" si="23"/>
        <v>0</v>
      </c>
      <c r="AK10" s="105">
        <f t="shared" si="7"/>
        <v>1</v>
      </c>
      <c r="AL10" s="105">
        <v>1</v>
      </c>
      <c r="AM10" s="106">
        <f>AL10/AK10*100</f>
        <v>100</v>
      </c>
      <c r="AN10" s="105">
        <v>0</v>
      </c>
      <c r="AO10" s="106">
        <f>AN10/AK10*100</f>
        <v>0</v>
      </c>
      <c r="AP10" s="105">
        <f t="shared" si="8"/>
        <v>20</v>
      </c>
      <c r="AQ10" s="105">
        <v>12</v>
      </c>
      <c r="AR10" s="106">
        <f t="shared" si="24"/>
        <v>60</v>
      </c>
      <c r="AS10" s="105">
        <v>8</v>
      </c>
      <c r="AT10" s="106">
        <f t="shared" si="25"/>
        <v>40</v>
      </c>
      <c r="AU10" s="107">
        <f t="shared" si="9"/>
        <v>17</v>
      </c>
      <c r="AV10" s="107">
        <v>7</v>
      </c>
      <c r="AW10" s="106">
        <f>AV10/AU10*100</f>
        <v>41.17647058823529</v>
      </c>
      <c r="AX10" s="107">
        <v>10</v>
      </c>
      <c r="AY10" s="110">
        <f>AX10/AU10*100</f>
        <v>58.82352941176471</v>
      </c>
      <c r="AZ10" s="154">
        <v>6</v>
      </c>
      <c r="BA10" s="154">
        <v>4</v>
      </c>
      <c r="BB10" s="154">
        <v>66.67</v>
      </c>
      <c r="BC10" s="154">
        <v>2</v>
      </c>
      <c r="BD10" s="154">
        <v>33.33</v>
      </c>
    </row>
    <row r="11" spans="1:56">
      <c r="A11" s="103" t="s">
        <v>28</v>
      </c>
      <c r="B11" s="108">
        <f t="shared" si="0"/>
        <v>327</v>
      </c>
      <c r="C11" s="107">
        <v>186</v>
      </c>
      <c r="D11" s="106">
        <f t="shared" si="10"/>
        <v>56.88073394495413</v>
      </c>
      <c r="E11" s="107">
        <v>141</v>
      </c>
      <c r="F11" s="106">
        <f t="shared" si="11"/>
        <v>43.119266055045877</v>
      </c>
      <c r="G11" s="105">
        <f t="shared" si="1"/>
        <v>12</v>
      </c>
      <c r="H11" s="107">
        <v>6</v>
      </c>
      <c r="I11" s="106">
        <f t="shared" si="12"/>
        <v>50</v>
      </c>
      <c r="J11" s="107">
        <v>6</v>
      </c>
      <c r="K11" s="106">
        <f t="shared" si="13"/>
        <v>50</v>
      </c>
      <c r="L11" s="104">
        <f t="shared" si="2"/>
        <v>23</v>
      </c>
      <c r="M11" s="107">
        <v>13</v>
      </c>
      <c r="N11" s="106">
        <f t="shared" si="14"/>
        <v>56.521739130434781</v>
      </c>
      <c r="O11" s="107">
        <v>10</v>
      </c>
      <c r="P11" s="106">
        <f t="shared" si="15"/>
        <v>43.478260869565219</v>
      </c>
      <c r="Q11" s="105">
        <f t="shared" si="3"/>
        <v>77</v>
      </c>
      <c r="R11" s="107">
        <v>43</v>
      </c>
      <c r="S11" s="106">
        <f t="shared" si="16"/>
        <v>55.844155844155843</v>
      </c>
      <c r="T11" s="107">
        <v>34</v>
      </c>
      <c r="U11" s="106">
        <f t="shared" si="17"/>
        <v>44.155844155844157</v>
      </c>
      <c r="V11" s="105">
        <f t="shared" si="4"/>
        <v>41</v>
      </c>
      <c r="W11" s="107">
        <v>22</v>
      </c>
      <c r="X11" s="106">
        <f t="shared" si="18"/>
        <v>53.658536585365859</v>
      </c>
      <c r="Y11" s="107">
        <v>19</v>
      </c>
      <c r="Z11" s="106">
        <f t="shared" si="19"/>
        <v>46.341463414634148</v>
      </c>
      <c r="AA11" s="107">
        <f t="shared" si="5"/>
        <v>105</v>
      </c>
      <c r="AB11" s="107">
        <v>59</v>
      </c>
      <c r="AC11" s="106">
        <f t="shared" si="20"/>
        <v>56.19047619047619</v>
      </c>
      <c r="AD11" s="107">
        <v>46</v>
      </c>
      <c r="AE11" s="106">
        <f t="shared" si="21"/>
        <v>43.80952380952381</v>
      </c>
      <c r="AF11" s="108">
        <f t="shared" si="6"/>
        <v>13</v>
      </c>
      <c r="AG11" s="107">
        <v>8</v>
      </c>
      <c r="AH11" s="106">
        <f t="shared" si="22"/>
        <v>61.53846153846154</v>
      </c>
      <c r="AI11" s="107">
        <v>5</v>
      </c>
      <c r="AJ11" s="106">
        <f t="shared" si="23"/>
        <v>38.461538461538467</v>
      </c>
      <c r="AK11" s="105">
        <f t="shared" si="7"/>
        <v>0</v>
      </c>
      <c r="AL11" s="105">
        <v>0</v>
      </c>
      <c r="AM11" s="106">
        <v>0</v>
      </c>
      <c r="AN11" s="105">
        <v>0</v>
      </c>
      <c r="AO11" s="106">
        <v>0</v>
      </c>
      <c r="AP11" s="105">
        <f t="shared" si="8"/>
        <v>18</v>
      </c>
      <c r="AQ11" s="105">
        <v>12</v>
      </c>
      <c r="AR11" s="106">
        <f t="shared" si="24"/>
        <v>66.666666666666657</v>
      </c>
      <c r="AS11" s="105">
        <v>6</v>
      </c>
      <c r="AT11" s="106">
        <f t="shared" si="25"/>
        <v>33.333333333333329</v>
      </c>
      <c r="AU11" s="107">
        <f t="shared" si="9"/>
        <v>25</v>
      </c>
      <c r="AV11" s="107">
        <v>15</v>
      </c>
      <c r="AW11" s="106">
        <f>AV11/AU11*100</f>
        <v>60</v>
      </c>
      <c r="AX11" s="107">
        <v>10</v>
      </c>
      <c r="AY11" s="110">
        <f>AX11/AU11*100</f>
        <v>40</v>
      </c>
      <c r="AZ11" s="154">
        <v>13</v>
      </c>
      <c r="BA11" s="154">
        <v>8</v>
      </c>
      <c r="BB11" s="154">
        <v>61.54</v>
      </c>
      <c r="BC11" s="154">
        <v>5</v>
      </c>
      <c r="BD11" s="154">
        <v>38.46</v>
      </c>
    </row>
    <row r="12" spans="1:56">
      <c r="A12" s="103" t="s">
        <v>29</v>
      </c>
      <c r="B12" s="108">
        <f t="shared" si="0"/>
        <v>447</v>
      </c>
      <c r="C12" s="107">
        <v>197</v>
      </c>
      <c r="D12" s="106">
        <f t="shared" si="10"/>
        <v>44.071588366890381</v>
      </c>
      <c r="E12" s="107">
        <v>250</v>
      </c>
      <c r="F12" s="106">
        <f t="shared" si="11"/>
        <v>55.928411633109619</v>
      </c>
      <c r="G12" s="105">
        <f t="shared" si="1"/>
        <v>23</v>
      </c>
      <c r="H12" s="107">
        <v>6</v>
      </c>
      <c r="I12" s="106">
        <f t="shared" si="12"/>
        <v>26.086956521739129</v>
      </c>
      <c r="J12" s="107">
        <v>17</v>
      </c>
      <c r="K12" s="106">
        <f t="shared" si="13"/>
        <v>73.91304347826086</v>
      </c>
      <c r="L12" s="104">
        <f t="shared" si="2"/>
        <v>28</v>
      </c>
      <c r="M12" s="107">
        <v>13</v>
      </c>
      <c r="N12" s="106">
        <f t="shared" si="14"/>
        <v>46.428571428571431</v>
      </c>
      <c r="O12" s="107">
        <v>15</v>
      </c>
      <c r="P12" s="106">
        <f t="shared" si="15"/>
        <v>53.571428571428569</v>
      </c>
      <c r="Q12" s="105">
        <f t="shared" si="3"/>
        <v>93</v>
      </c>
      <c r="R12" s="107">
        <v>31</v>
      </c>
      <c r="S12" s="106">
        <f t="shared" si="16"/>
        <v>33.333333333333329</v>
      </c>
      <c r="T12" s="107">
        <v>62</v>
      </c>
      <c r="U12" s="106">
        <f t="shared" si="17"/>
        <v>66.666666666666657</v>
      </c>
      <c r="V12" s="105">
        <f t="shared" si="4"/>
        <v>51</v>
      </c>
      <c r="W12" s="107">
        <v>21</v>
      </c>
      <c r="X12" s="106">
        <f t="shared" si="18"/>
        <v>41.17647058823529</v>
      </c>
      <c r="Y12" s="107">
        <v>30</v>
      </c>
      <c r="Z12" s="106">
        <f t="shared" si="19"/>
        <v>58.82352941176471</v>
      </c>
      <c r="AA12" s="107">
        <f t="shared" si="5"/>
        <v>134</v>
      </c>
      <c r="AB12" s="107">
        <v>72</v>
      </c>
      <c r="AC12" s="106">
        <f t="shared" si="20"/>
        <v>53.731343283582092</v>
      </c>
      <c r="AD12" s="107">
        <v>62</v>
      </c>
      <c r="AE12" s="106">
        <f t="shared" si="21"/>
        <v>46.268656716417908</v>
      </c>
      <c r="AF12" s="108">
        <f t="shared" si="6"/>
        <v>18</v>
      </c>
      <c r="AG12" s="107">
        <v>11</v>
      </c>
      <c r="AH12" s="106">
        <f t="shared" si="22"/>
        <v>61.111111111111114</v>
      </c>
      <c r="AI12" s="107">
        <v>7</v>
      </c>
      <c r="AJ12" s="106">
        <f t="shared" si="23"/>
        <v>38.888888888888893</v>
      </c>
      <c r="AK12" s="105">
        <f t="shared" si="7"/>
        <v>11</v>
      </c>
      <c r="AL12" s="105">
        <v>5</v>
      </c>
      <c r="AM12" s="106">
        <f>AL12/AK12*100</f>
        <v>45.454545454545453</v>
      </c>
      <c r="AN12" s="105">
        <v>6</v>
      </c>
      <c r="AO12" s="106">
        <f>AN12/AK12*100</f>
        <v>54.54545454545454</v>
      </c>
      <c r="AP12" s="105">
        <f t="shared" si="8"/>
        <v>49</v>
      </c>
      <c r="AQ12" s="105">
        <v>21</v>
      </c>
      <c r="AR12" s="106">
        <f t="shared" si="24"/>
        <v>42.857142857142854</v>
      </c>
      <c r="AS12" s="105">
        <v>28</v>
      </c>
      <c r="AT12" s="106">
        <f t="shared" si="25"/>
        <v>57.142857142857139</v>
      </c>
      <c r="AU12" s="107">
        <f t="shared" si="9"/>
        <v>25</v>
      </c>
      <c r="AV12" s="107">
        <v>12</v>
      </c>
      <c r="AW12" s="106">
        <f>AV12/AU12*100</f>
        <v>48</v>
      </c>
      <c r="AX12" s="107">
        <v>13</v>
      </c>
      <c r="AY12" s="110">
        <f>AX12/AU12*100</f>
        <v>52</v>
      </c>
      <c r="AZ12" s="154">
        <v>15</v>
      </c>
      <c r="BA12" s="154">
        <v>5</v>
      </c>
      <c r="BB12" s="154">
        <v>33.33</v>
      </c>
      <c r="BC12" s="154">
        <v>10</v>
      </c>
      <c r="BD12" s="154">
        <v>66.67</v>
      </c>
    </row>
    <row r="13" spans="1:56">
      <c r="A13" s="103" t="s">
        <v>30</v>
      </c>
      <c r="B13" s="108">
        <f t="shared" si="0"/>
        <v>360</v>
      </c>
      <c r="C13" s="107">
        <v>141</v>
      </c>
      <c r="D13" s="106">
        <f t="shared" si="10"/>
        <v>39.166666666666664</v>
      </c>
      <c r="E13" s="107">
        <v>219</v>
      </c>
      <c r="F13" s="106">
        <f t="shared" si="11"/>
        <v>60.833333333333329</v>
      </c>
      <c r="G13" s="105">
        <f t="shared" si="1"/>
        <v>7</v>
      </c>
      <c r="H13" s="107">
        <v>1</v>
      </c>
      <c r="I13" s="106">
        <f t="shared" si="12"/>
        <v>14.285714285714285</v>
      </c>
      <c r="J13" s="107">
        <v>6</v>
      </c>
      <c r="K13" s="106">
        <f t="shared" si="13"/>
        <v>85.714285714285708</v>
      </c>
      <c r="L13" s="104">
        <f t="shared" si="2"/>
        <v>25</v>
      </c>
      <c r="M13" s="107">
        <v>6</v>
      </c>
      <c r="N13" s="106">
        <f t="shared" si="14"/>
        <v>24</v>
      </c>
      <c r="O13" s="107">
        <v>19</v>
      </c>
      <c r="P13" s="106">
        <f t="shared" si="15"/>
        <v>76</v>
      </c>
      <c r="Q13" s="105">
        <f t="shared" si="3"/>
        <v>89</v>
      </c>
      <c r="R13" s="107">
        <v>30</v>
      </c>
      <c r="S13" s="106">
        <f t="shared" si="16"/>
        <v>33.707865168539328</v>
      </c>
      <c r="T13" s="107">
        <v>59</v>
      </c>
      <c r="U13" s="106">
        <f t="shared" si="17"/>
        <v>66.292134831460672</v>
      </c>
      <c r="V13" s="105">
        <f t="shared" si="4"/>
        <v>47</v>
      </c>
      <c r="W13" s="107">
        <v>16</v>
      </c>
      <c r="X13" s="106">
        <f t="shared" si="18"/>
        <v>34.042553191489361</v>
      </c>
      <c r="Y13" s="107">
        <v>31</v>
      </c>
      <c r="Z13" s="106">
        <f t="shared" si="19"/>
        <v>65.957446808510639</v>
      </c>
      <c r="AA13" s="107">
        <f t="shared" si="5"/>
        <v>104</v>
      </c>
      <c r="AB13" s="107">
        <v>47</v>
      </c>
      <c r="AC13" s="106">
        <f t="shared" si="20"/>
        <v>45.192307692307693</v>
      </c>
      <c r="AD13" s="107">
        <v>57</v>
      </c>
      <c r="AE13" s="106">
        <f t="shared" si="21"/>
        <v>54.807692307692314</v>
      </c>
      <c r="AF13" s="108">
        <f t="shared" si="6"/>
        <v>16</v>
      </c>
      <c r="AG13" s="107">
        <v>10</v>
      </c>
      <c r="AH13" s="106">
        <f t="shared" si="22"/>
        <v>62.5</v>
      </c>
      <c r="AI13" s="107">
        <v>6</v>
      </c>
      <c r="AJ13" s="106">
        <f t="shared" si="23"/>
        <v>37.5</v>
      </c>
      <c r="AK13" s="105">
        <f t="shared" si="7"/>
        <v>0</v>
      </c>
      <c r="AL13" s="107">
        <v>0</v>
      </c>
      <c r="AM13" s="106">
        <v>0</v>
      </c>
      <c r="AN13" s="107">
        <v>0</v>
      </c>
      <c r="AO13" s="106">
        <v>0</v>
      </c>
      <c r="AP13" s="105">
        <f t="shared" si="8"/>
        <v>39</v>
      </c>
      <c r="AQ13" s="107">
        <v>18</v>
      </c>
      <c r="AR13" s="106">
        <f t="shared" si="24"/>
        <v>46.153846153846153</v>
      </c>
      <c r="AS13" s="107">
        <v>21</v>
      </c>
      <c r="AT13" s="106">
        <f t="shared" si="25"/>
        <v>53.846153846153847</v>
      </c>
      <c r="AU13" s="107">
        <f t="shared" si="9"/>
        <v>24</v>
      </c>
      <c r="AV13" s="107">
        <v>8</v>
      </c>
      <c r="AW13" s="106">
        <f>AV13/AU13*100</f>
        <v>33.333333333333329</v>
      </c>
      <c r="AX13" s="107">
        <v>16</v>
      </c>
      <c r="AY13" s="110">
        <f>AX13/AU13*100</f>
        <v>66.666666666666657</v>
      </c>
      <c r="AZ13" s="154">
        <v>9</v>
      </c>
      <c r="BA13" s="154">
        <v>5</v>
      </c>
      <c r="BB13" s="154">
        <v>55.56</v>
      </c>
      <c r="BC13" s="154">
        <v>4</v>
      </c>
      <c r="BD13" s="154">
        <v>44.44</v>
      </c>
    </row>
    <row r="14" spans="1:56">
      <c r="A14" s="80" t="s">
        <v>31</v>
      </c>
      <c r="B14" s="81"/>
      <c r="C14" s="81"/>
      <c r="D14" s="82"/>
    </row>
    <row r="15" spans="1:56">
      <c r="A15" s="83" t="s">
        <v>8</v>
      </c>
      <c r="B15" s="81"/>
      <c r="C15" s="81"/>
      <c r="D15" s="82"/>
    </row>
  </sheetData>
  <mergeCells count="48">
    <mergeCell ref="A1:BD1"/>
    <mergeCell ref="BC2:BD2"/>
    <mergeCell ref="A2:BB2"/>
    <mergeCell ref="AZ3:BD3"/>
    <mergeCell ref="AZ4:AZ5"/>
    <mergeCell ref="BA4:BA5"/>
    <mergeCell ref="BC4:BC5"/>
    <mergeCell ref="AP4:AP5"/>
    <mergeCell ref="AQ4:AQ5"/>
    <mergeCell ref="AS4:AS5"/>
    <mergeCell ref="AU4:AU5"/>
    <mergeCell ref="AV4:AV5"/>
    <mergeCell ref="AX4:AX5"/>
    <mergeCell ref="AF4:AF5"/>
    <mergeCell ref="AG4:AG5"/>
    <mergeCell ref="AI4:AI5"/>
    <mergeCell ref="AK4:AK5"/>
    <mergeCell ref="AL4:AL5"/>
    <mergeCell ref="AN4:AN5"/>
    <mergeCell ref="V4:V5"/>
    <mergeCell ref="W4:W5"/>
    <mergeCell ref="Y4:Y5"/>
    <mergeCell ref="AA4:AA5"/>
    <mergeCell ref="AB4:AB5"/>
    <mergeCell ref="AD4:AD5"/>
    <mergeCell ref="L4:L5"/>
    <mergeCell ref="M4:M5"/>
    <mergeCell ref="O4:O5"/>
    <mergeCell ref="Q4:Q5"/>
    <mergeCell ref="R4:R5"/>
    <mergeCell ref="T4:T5"/>
    <mergeCell ref="AF3:AJ3"/>
    <mergeCell ref="AK3:AO3"/>
    <mergeCell ref="AP3:AT3"/>
    <mergeCell ref="AU3:AY3"/>
    <mergeCell ref="B4:B5"/>
    <mergeCell ref="C4:C5"/>
    <mergeCell ref="E4:E5"/>
    <mergeCell ref="G4:G5"/>
    <mergeCell ref="H4:H5"/>
    <mergeCell ref="J4:J5"/>
    <mergeCell ref="A3:A5"/>
    <mergeCell ref="B3:F3"/>
    <mergeCell ref="G3:K3"/>
    <mergeCell ref="L3:P3"/>
    <mergeCell ref="Q3:U3"/>
    <mergeCell ref="V3:Z3"/>
    <mergeCell ref="AA3:AE3"/>
  </mergeCells>
  <phoneticPr fontId="17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101~103公有零售市場攤商數-性別</vt:lpstr>
      <vt:lpstr>104公有零售市場攤商數-性別與年齡別</vt:lpstr>
      <vt:lpstr>105公有零售市場攤商數-性別與年齡別</vt:lpstr>
      <vt:lpstr>106公有零售市場攤商數-性別與年齡別</vt:lpstr>
      <vt:lpstr>107公有零售市場攤商數-性別與年齡別</vt:lpstr>
      <vt:lpstr>108公有零售市場攤商數-性別與年齡別</vt:lpstr>
      <vt:lpstr>109公有零售市場攤商數-性別與年齡比</vt:lpstr>
      <vt:lpstr>110公有零售市場攤商數-性別與年齡比</vt:lpstr>
      <vt:lpstr>111公有零售市場攤商數-性別與年齡比</vt:lpstr>
      <vt:lpstr>112公有零售市場攤商數-性別與年齡比_</vt:lpstr>
      <vt:lpstr>113公有零售市場攤商數-性別與年齡比</vt:lpstr>
      <vt:lpstr>114公有零售市場攤商數-性別與年齡比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黃純滿</dc:creator>
  <cp:lastModifiedBy>楊育翰</cp:lastModifiedBy>
  <cp:revision>1</cp:revision>
  <cp:lastPrinted>2026-04-29T01:24:50Z</cp:lastPrinted>
  <dcterms:created xsi:type="dcterms:W3CDTF">2016-08-02T10:27:59Z</dcterms:created>
  <dcterms:modified xsi:type="dcterms:W3CDTF">2026-04-29T01:26:48Z</dcterms:modified>
</cp:coreProperties>
</file>