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3D8420A1-5257-4D61-9366-B50AEE2CE7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  <c r="D14" i="1"/>
  <c r="C14" i="1"/>
  <c r="Q13" i="1"/>
  <c r="O13" i="1"/>
  <c r="M13" i="1"/>
  <c r="K13" i="1"/>
  <c r="I13" i="1"/>
  <c r="G13" i="1"/>
  <c r="E13" i="1"/>
  <c r="C13" i="1"/>
  <c r="D11" i="1"/>
  <c r="C12" i="1"/>
  <c r="C11" i="1"/>
  <c r="E10" i="1"/>
  <c r="G10" i="1"/>
  <c r="I10" i="1"/>
  <c r="K10" i="1"/>
  <c r="M10" i="1"/>
  <c r="O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<sst xmlns="http://schemas.openxmlformats.org/spreadsheetml/2006/main" count="49" uniqueCount="30">
  <si>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</si>
  <si>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</si>
  <si>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</si>
  <si>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</si>
  <si>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</si>
  <si>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</si>
  <si>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</si>
  <si>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</si>
  <si>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</si>
  <si>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</si>
  <si>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</si>
  <si>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</si>
  <si>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</si>
  <si>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</si>
  <si>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</si>
  <si>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</si>
  <si>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</si>
  <si>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</si>
  <si>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</si>
  <si>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</si>
  <si>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</si>
  <si>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</si>
  <si>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</si>
  <si>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</si>
  <si>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</si>
  <si>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</si>
  <si>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</si>
  <si>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</si>
  <si>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</si>
  <si>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中華民國115年3月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</si>
</sst>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6" workbookViewId="0">
      <selection activeCell="A6" sqref="A6:Q6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61"/>
      <c r="B3" s="61"/>
      <c r="C3" s="6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61"/>
      <c r="B4" s="61"/>
      <c r="C4" s="61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62" t="str">
        <f>F1</f>
        <v>桃園市中低收入(含低收入戶)老人生活津貼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</row>
    <row r="6" spans="1:17" ht="24" customHeight="1" thickBot="1" x14ac:dyDescent="0.25">
      <c r="A6" s="63" t="s">
        <v>29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</row>
    <row r="7" spans="1:17" s="9" customFormat="1" ht="23.1" customHeight="1" thickBot="1" x14ac:dyDescent="0.25">
      <c r="A7" s="64" t="s">
        <v>10</v>
      </c>
      <c r="B7" s="64"/>
      <c r="C7" s="65" t="s">
        <v>11</v>
      </c>
      <c r="D7" s="65"/>
      <c r="E7" s="66" t="s">
        <v>12</v>
      </c>
      <c r="F7" s="66"/>
      <c r="G7" s="66"/>
      <c r="H7" s="66"/>
      <c r="I7" s="66"/>
      <c r="J7" s="66"/>
      <c r="K7" s="66" t="s">
        <v>13</v>
      </c>
      <c r="L7" s="66"/>
      <c r="M7" s="67" t="s">
        <v>14</v>
      </c>
      <c r="N7" s="67"/>
      <c r="O7" s="67"/>
      <c r="P7" s="67"/>
      <c r="Q7" s="68" t="s">
        <v>15</v>
      </c>
    </row>
    <row r="8" spans="1:17" s="9" customFormat="1" ht="33" customHeight="1" thickBot="1" x14ac:dyDescent="0.25">
      <c r="A8" s="64"/>
      <c r="B8" s="64"/>
      <c r="C8" s="58" t="s">
        <v>16</v>
      </c>
      <c r="D8" s="59" t="s">
        <v>17</v>
      </c>
      <c r="E8" s="60" t="s">
        <v>18</v>
      </c>
      <c r="F8" s="60"/>
      <c r="G8" s="60" t="s">
        <v>19</v>
      </c>
      <c r="H8" s="60"/>
      <c r="I8" s="60" t="s">
        <v>20</v>
      </c>
      <c r="J8" s="60"/>
      <c r="K8" s="66"/>
      <c r="L8" s="66"/>
      <c r="M8" s="60" t="s">
        <v>21</v>
      </c>
      <c r="N8" s="60"/>
      <c r="O8" s="52" t="s">
        <v>22</v>
      </c>
      <c r="P8" s="52"/>
      <c r="Q8" s="68"/>
    </row>
    <row r="9" spans="1:17" s="9" customFormat="1" ht="23.1" customHeight="1" thickBot="1" x14ac:dyDescent="0.25">
      <c r="A9" s="64"/>
      <c r="B9" s="64"/>
      <c r="C9" s="58"/>
      <c r="D9" s="59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68"/>
    </row>
    <row r="10" spans="1:17" s="23" customFormat="1" ht="50.1" customHeight="1" thickBot="1" x14ac:dyDescent="0.25">
      <c r="A10" s="53" t="s">
        <v>11</v>
      </c>
      <c r="B10" s="13" t="s">
        <v>23</v>
      </c>
      <c r="C10" s="14">
        <f>C12+C11</f>
        <v>15130</v>
      </c>
      <c r="D10" s="15"/>
      <c r="E10" s="16">
        <f>E12+E11</f>
        <v>23</v>
      </c>
      <c r="F10" s="17"/>
      <c r="G10" s="18">
        <f>G12+G11</f>
        <v>459</v>
      </c>
      <c r="H10" s="17"/>
      <c r="I10" s="18">
        <f>I12+I11</f>
        <v>1493</v>
      </c>
      <c r="J10" s="17"/>
      <c r="K10" s="19">
        <f>K12+K11</f>
        <v>640</v>
      </c>
      <c r="L10" s="17"/>
      <c r="M10" s="18">
        <f>M12+M11</f>
        <v>9210</v>
      </c>
      <c r="N10" s="20"/>
      <c r="O10" s="16">
        <f>O12+O11</f>
        <v>3305</v>
      </c>
      <c r="P10" s="21"/>
      <c r="Q10" s="22">
        <f>Q11+Q12</f>
        <v>379</v>
      </c>
    </row>
    <row r="11" spans="1:17" ht="50.1" customHeight="1" thickBot="1" x14ac:dyDescent="0.25">
      <c r="A11" s="53"/>
      <c r="B11" s="24" t="s">
        <v>24</v>
      </c>
      <c r="C11" s="25">
        <f>E11+G11+I11+K11+M11+O11</f>
        <v>7221</v>
      </c>
      <c r="D11" s="26">
        <f>F11+H11+J11+L11+N11+P11</f>
        <v>112203883</v>
      </c>
      <c r="E11" s="27">
        <v>20</v>
      </c>
      <c r="F11" s="26">
        <v>191567</v>
      </c>
      <c r="G11" s="14">
        <v>325</v>
      </c>
      <c r="H11" s="26">
        <v>3823011</v>
      </c>
      <c r="I11" s="14">
        <v>944</v>
      </c>
      <c r="J11" s="26">
        <v>12435197</v>
      </c>
      <c r="K11" s="27">
        <v>343</v>
      </c>
      <c r="L11" s="28">
        <v>5330560</v>
      </c>
      <c r="M11" s="14">
        <v>4030</v>
      </c>
      <c r="N11" s="26">
        <v>76661528</v>
      </c>
      <c r="O11" s="29">
        <v>1559</v>
      </c>
      <c r="P11" s="30">
        <v>13762020</v>
      </c>
      <c r="Q11" s="31">
        <v>156</v>
      </c>
    </row>
    <row r="12" spans="1:17" ht="50.1" customHeight="1" thickBot="1" x14ac:dyDescent="0.25">
      <c r="A12" s="53"/>
      <c r="B12" s="24" t="s">
        <v>25</v>
      </c>
      <c r="C12" s="25">
        <f>E12+G12+I12+K12+M12+O12</f>
        <v>7909</v>
      </c>
      <c r="D12" s="32"/>
      <c r="E12" s="27">
        <v>3</v>
      </c>
      <c r="F12" s="33"/>
      <c r="G12" s="14">
        <v>134</v>
      </c>
      <c r="H12" s="33"/>
      <c r="I12" s="14">
        <v>549</v>
      </c>
      <c r="J12" s="33"/>
      <c r="K12" s="14">
        <v>297</v>
      </c>
      <c r="L12" s="33"/>
      <c r="M12" s="14">
        <v>5180</v>
      </c>
      <c r="N12" s="32"/>
      <c r="O12" s="29">
        <v>1746</v>
      </c>
      <c r="P12" s="34"/>
      <c r="Q12" s="31">
        <v>223</v>
      </c>
    </row>
    <row r="13" spans="1:17" ht="50.1" customHeight="1" x14ac:dyDescent="0.2">
      <c r="A13" s="54" t="s">
        <v>26</v>
      </c>
      <c r="B13" s="24" t="s">
        <v>23</v>
      </c>
      <c r="C13" s="14">
        <f>C15+C14</f>
        <v>15130</v>
      </c>
      <c r="D13" s="15"/>
      <c r="E13" s="16">
        <f>E15+E14</f>
        <v>23</v>
      </c>
      <c r="F13" s="17"/>
      <c r="G13" s="18">
        <f>G15+G14</f>
        <v>459</v>
      </c>
      <c r="H13" s="17"/>
      <c r="I13" s="18">
        <f>I15+I14</f>
        <v>1493</v>
      </c>
      <c r="J13" s="17"/>
      <c r="K13" s="19">
        <f>K15+K14</f>
        <v>640</v>
      </c>
      <c r="L13" s="17"/>
      <c r="M13" s="18">
        <f>M15+M14</f>
        <v>9210</v>
      </c>
      <c r="N13" s="20"/>
      <c r="O13" s="16">
        <f>O15+O14</f>
        <v>3305</v>
      </c>
      <c r="P13" s="21"/>
      <c r="Q13" s="22">
        <f>Q14+Q15</f>
        <v>379</v>
      </c>
    </row>
    <row r="14" spans="1:17" ht="50.1" customHeight="1" x14ac:dyDescent="0.2">
      <c r="A14" s="54"/>
      <c r="B14" s="24" t="s">
        <v>24</v>
      </c>
      <c r="C14" s="25">
        <f>E14+G14+I14+K14+M14+O14</f>
        <v>7221</v>
      </c>
      <c r="D14" s="26">
        <f>F14+H14+J14+L14+N14+P14</f>
        <v>112203883</v>
      </c>
      <c r="E14" s="27">
        <v>20</v>
      </c>
      <c r="F14" s="26">
        <v>191567</v>
      </c>
      <c r="G14" s="14">
        <v>325</v>
      </c>
      <c r="H14" s="26">
        <v>3823011</v>
      </c>
      <c r="I14" s="14">
        <v>944</v>
      </c>
      <c r="J14" s="26">
        <v>12435197</v>
      </c>
      <c r="K14" s="27">
        <v>343</v>
      </c>
      <c r="L14" s="28">
        <v>5330560</v>
      </c>
      <c r="M14" s="14">
        <v>4030</v>
      </c>
      <c r="N14" s="26">
        <v>76661528</v>
      </c>
      <c r="O14" s="29">
        <v>1559</v>
      </c>
      <c r="P14" s="30">
        <v>13762020</v>
      </c>
      <c r="Q14" s="31">
        <v>156</v>
      </c>
    </row>
    <row r="15" spans="1:17" ht="50.1" customHeight="1" x14ac:dyDescent="0.2">
      <c r="A15" s="54"/>
      <c r="B15" s="24" t="s">
        <v>25</v>
      </c>
      <c r="C15" s="25">
        <f>E15+G15+I15+K15+M15+O15</f>
        <v>7909</v>
      </c>
      <c r="D15" s="32"/>
      <c r="E15" s="27">
        <v>3</v>
      </c>
      <c r="F15" s="33"/>
      <c r="G15" s="14">
        <v>134</v>
      </c>
      <c r="H15" s="33"/>
      <c r="I15" s="14">
        <v>549</v>
      </c>
      <c r="J15" s="33"/>
      <c r="K15" s="14">
        <v>297</v>
      </c>
      <c r="L15" s="33"/>
      <c r="M15" s="14">
        <v>5180</v>
      </c>
      <c r="N15" s="32"/>
      <c r="O15" s="29">
        <v>1746</v>
      </c>
      <c r="P15" s="34"/>
      <c r="Q15" s="31">
        <v>223</v>
      </c>
    </row>
    <row r="16" spans="1:17" ht="50.1" customHeight="1" x14ac:dyDescent="0.2">
      <c r="A16" s="55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55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55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56" t="s">
        <v>28</v>
      </c>
      <c r="B19" s="56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s="46" customFormat="1" ht="36" customHeight="1" x14ac:dyDescent="0.2">
      <c r="A20" s="4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8" customHeight="1" x14ac:dyDescent="0.25">
      <c r="A21" s="50" t="str">
        <f>IF(LEN(A2)&gt;0,"資料來源："&amp;A2,"")</f>
        <v>資料來源：依據本府辦理中低收入老人生活津貼登記資料彙編。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8" customHeight="1" x14ac:dyDescent="0.2">
      <c r="A22" s="51" t="str">
        <f>IF(LEN(A2)&gt;0,"填表說明："&amp;C2,"")</f>
        <v>填表說明：本表編製2份，1份送主計處，1份自存外，應由網際網路線上傳送至衛生福利部統計處資料庫。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2026-03-02T03:39:19Z</dcterms:modified>
</cp:coreProperties>
</file>