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4931"/>
  <workbookPr codeName="ThisWorkbook"/>
  <bookViews>
    <workbookView xWindow="65416" yWindow="65416" windowWidth="29040" windowHeight="15840" activeTab="0"/>
  </bookViews>
  <sheets>
    <sheet name="1821-90-03" sheetId="1" r:id="rId1"/>
  </sheets>
  <definedNames>
    <definedName name="pp">'1821-90-03'!$A$3:$O$24</definedName>
    <definedName name="_xlnm.Print_Area" localSheetId="0">'1821-90-03'!$A$3:$O$23</definedName>
  </definedNames>
  <calcPr calcId="191029"/>
  <extLst/>
</workbook>
</file>

<file path=xl/sharedStrings.xml><?xml version="1.0" encoding="utf-8"?>
<sst xmlns="http://schemas.openxmlformats.org/spreadsheetml/2006/main" count="50" uniqueCount="45">
  <si>
    <t>項目別</t>
  </si>
  <si>
    <t>本季查報未列冊遊民人數(人)</t>
  </si>
  <si>
    <t>本季底列冊遊民人數(人)</t>
  </si>
  <si>
    <t>本季受理報案或查報遊民處理案數(件)</t>
  </si>
  <si>
    <t>街頭遊民人數</t>
  </si>
  <si>
    <t>關懷服務</t>
  </si>
  <si>
    <t>餐食服務</t>
  </si>
  <si>
    <t>提供物資</t>
  </si>
  <si>
    <t>沐浴、盥洗、理髮</t>
  </si>
  <si>
    <t>訪視服務</t>
  </si>
  <si>
    <t>年節活動</t>
  </si>
  <si>
    <t>計</t>
  </si>
  <si>
    <t>協助返家</t>
  </si>
  <si>
    <t>申請及提供社會福利服務</t>
  </si>
  <si>
    <t>轉介就業服務或職業訓練</t>
  </si>
  <si>
    <t>輔導租屋</t>
  </si>
  <si>
    <t>醫療服務</t>
  </si>
  <si>
    <t>計</t>
  </si>
  <si>
    <t>轉介精神療養院</t>
  </si>
  <si>
    <t>轉介老人機構</t>
  </si>
  <si>
    <t>轉介一般護理之家</t>
  </si>
  <si>
    <t>轉介身心障礙福利機構</t>
  </si>
  <si>
    <t>轉介遊民收容單位</t>
  </si>
  <si>
    <t>轉介其他收容單位</t>
  </si>
  <si>
    <t>因故死亡
(人)</t>
  </si>
  <si>
    <t>本季處理遊民情形(人次)</t>
  </si>
  <si>
    <t>提供或轉介福利服務</t>
  </si>
  <si>
    <t>收容情形</t>
  </si>
  <si>
    <t>安置收容遊民人數</t>
  </si>
  <si>
    <t>合計</t>
  </si>
  <si>
    <t>本季處理遊民情形(人次)</t>
  </si>
  <si>
    <t>民國111年 4月14日 14:36:46 印製</t>
  </si>
  <si>
    <t>1.本表編製2份，1份送主計處，1份自存外，應由網際網路線上傳送至衛生福利部統計處資料庫。
2.遊民收容所現有收容人數：包含各直轄市、縣(市)政府委託收容機構之收容人數。</t>
  </si>
  <si>
    <t xml:space="preserve"> 男</t>
  </si>
  <si>
    <t xml:space="preserve"> 女</t>
  </si>
  <si>
    <t>桃園市政府(社會局)</t>
  </si>
  <si>
    <t>季　　　報</t>
  </si>
  <si>
    <t>每季終了後20日內編送</t>
  </si>
  <si>
    <t>10720-90-01-2</t>
  </si>
  <si>
    <t>桃園市遊民處理情形</t>
  </si>
  <si>
    <t>中華民國111年第1季( 1月至3月 )</t>
  </si>
  <si>
    <t>依據本府辦理收容遊民暨處理情形登記資料彙編。</t>
  </si>
  <si>
    <t>備　　註</t>
  </si>
  <si>
    <t>總計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</si>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</sst>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\-#,##0;&quot;－&quot;"/>
    <numFmt numFmtId="180" formatCode="#,##0.0000;\-#,##0.0000;&quot;－&quot;"/>
    <numFmt numFmtId="187" formatCode="#,##0_);[Red]\(#,##0\)"/>
    <numFmt numFmtId="188" formatCode="##,##0"/>
    <numFmt numFmtId="189" formatCode="##,##0;\-##,##0;&quot;    －&quot;"/>
  </numFmts>
  <fonts count="11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12"/>
      <name val="新細明體"/>
      <family val="1"/>
    </font>
    <font>
      <sz val="12"/>
      <name val="Calibri"/>
      <family val="1"/>
      <scheme val="minor"/>
    </font>
    <font>
      <sz val="10"/>
      <name val="Times New Roman"/>
      <family val="2"/>
    </font>
    <font>
      <sz val="12"/>
      <color rgb="FF000000"/>
      <name val="標楷體"/>
      <family val="2"/>
    </font>
    <font>
      <sz val="16"/>
      <color rgb="FF000000"/>
      <name val="Times New Roman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thin"/>
      <bottom/>
    </border>
    <border>
      <left/>
      <right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180" fontId="2" fillId="0" borderId="1" xfId="0" applyNumberFormat="1" applyFont="1" applyBorder="1" applyAlignment="1">
      <alignment horizontal="center" vertical="center"/>
    </xf>
    <xf numFmtId="180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 wrapText="1"/>
    </xf>
    <xf numFmtId="176" fontId="7" fillId="0" borderId="7" xfId="0" applyNumberFormat="1" applyFont="1" applyBorder="1" applyAlignment="1">
      <alignment horizontal="right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76" fontId="7" fillId="0" borderId="8" xfId="0" applyNumberFormat="1" applyFont="1" applyBorder="1" applyAlignment="1">
      <alignment horizontal="right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right" vertical="center" wrapText="1"/>
    </xf>
    <xf numFmtId="176" fontId="7" fillId="0" borderId="5" xfId="0" applyNumberFormat="1" applyFont="1" applyBorder="1" applyAlignment="1">
      <alignment horizontal="right" vertical="center" wrapText="1"/>
    </xf>
    <xf numFmtId="176" fontId="7" fillId="0" borderId="4" xfId="0" applyNumberFormat="1" applyFont="1" applyBorder="1" applyAlignment="1">
      <alignment horizontal="right" vertical="center" wrapText="1"/>
    </xf>
    <xf numFmtId="176" fontId="7" fillId="0" borderId="10" xfId="0" applyNumberFormat="1" applyFont="1" applyBorder="1" applyAlignment="1">
      <alignment horizontal="right" vertical="center" wrapText="1"/>
    </xf>
    <xf numFmtId="176" fontId="7" fillId="0" borderId="11" xfId="0" applyNumberFormat="1" applyFont="1" applyBorder="1" applyAlignment="1">
      <alignment horizontal="right" vertical="center" wrapText="1"/>
    </xf>
    <xf numFmtId="176" fontId="7" fillId="0" borderId="12" xfId="0" applyNumberFormat="1" applyFont="1" applyBorder="1" applyAlignment="1">
      <alignment horizontal="right" vertical="center" wrapText="1"/>
    </xf>
    <xf numFmtId="176" fontId="7" fillId="0" borderId="13" xfId="0" applyNumberFormat="1" applyFont="1" applyBorder="1" applyAlignment="1">
      <alignment horizontal="right" vertical="center" wrapText="1"/>
    </xf>
    <xf numFmtId="176" fontId="7" fillId="0" borderId="14" xfId="0" applyNumberFormat="1" applyFont="1" applyBorder="1" applyAlignment="1">
      <alignment horizontal="right" vertical="center" wrapText="1"/>
    </xf>
    <xf numFmtId="176" fontId="7" fillId="0" borderId="15" xfId="0" applyNumberFormat="1" applyFont="1" applyBorder="1" applyAlignment="1">
      <alignment horizontal="right" vertical="center" wrapText="1"/>
    </xf>
    <xf numFmtId="176" fontId="7" fillId="0" borderId="16" xfId="0" applyNumberFormat="1" applyFont="1" applyBorder="1" applyAlignment="1">
      <alignment horizontal="righ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187" fontId="2" fillId="0" borderId="23" xfId="0" applyNumberFormat="1" applyFont="1" applyBorder="1" applyAlignment="1">
      <alignment horizontal="left" vertical="center"/>
    </xf>
    <xf numFmtId="187" fontId="2" fillId="0" borderId="24" xfId="0" applyNumberFormat="1" applyFont="1" applyBorder="1" applyAlignment="1">
      <alignment horizontal="left" vertical="center"/>
    </xf>
    <xf numFmtId="176" fontId="7" fillId="0" borderId="25" xfId="0" applyNumberFormat="1" applyFont="1" applyBorder="1" applyAlignment="1">
      <alignment horizontal="right" vertical="center" wrapText="1"/>
    </xf>
    <xf numFmtId="176" fontId="7" fillId="0" borderId="26" xfId="0" applyNumberFormat="1" applyFont="1" applyBorder="1" applyAlignment="1">
      <alignment horizontal="right" vertical="center" wrapText="1"/>
    </xf>
    <xf numFmtId="176" fontId="7" fillId="0" borderId="27" xfId="0" applyNumberFormat="1" applyFont="1" applyBorder="1" applyAlignment="1">
      <alignment horizontal="righ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180" fontId="2" fillId="0" borderId="9" xfId="0" applyNumberFormat="1" applyFont="1" applyBorder="1" applyAlignment="1">
      <alignment horizontal="center" vertical="center"/>
    </xf>
    <xf numFmtId="188" fontId="6" fillId="0" borderId="22" xfId="0" applyNumberFormat="1" applyFont="1" applyBorder="1" applyAlignment="1">
      <alignment horizontal="right" vertical="center"/>
    </xf>
    <xf numFmtId="188" fontId="6" fillId="0" borderId="33" xfId="0" applyNumberFormat="1" applyFont="1" applyBorder="1" applyAlignment="1">
      <alignment horizontal="right" vertical="center"/>
    </xf>
    <xf numFmtId="189" fontId="6" fillId="0" borderId="33" xfId="0" applyNumberFormat="1" applyFont="1" applyBorder="1" applyAlignment="1">
      <alignment horizontal="right" vertical="center"/>
    </xf>
    <xf numFmtId="189" fontId="6" fillId="0" borderId="34" xfId="0" applyNumberFormat="1" applyFont="1" applyBorder="1" applyAlignment="1">
      <alignment horizontal="right" vertical="center"/>
    </xf>
    <xf numFmtId="189" fontId="6" fillId="0" borderId="32" xfId="0" applyNumberFormat="1" applyFont="1" applyBorder="1" applyAlignment="1">
      <alignment horizontal="right" vertical="center"/>
    </xf>
    <xf numFmtId="188" fontId="6" fillId="0" borderId="32" xfId="0" applyNumberFormat="1" applyFont="1" applyBorder="1" applyAlignment="1">
      <alignment horizontal="right" vertical="center"/>
    </xf>
    <xf numFmtId="188" fontId="6" fillId="0" borderId="18" xfId="0" applyNumberFormat="1" applyFont="1" applyBorder="1" applyAlignment="1">
      <alignment horizontal="right" vertical="center"/>
    </xf>
    <xf numFmtId="188" fontId="6" fillId="0" borderId="11" xfId="0" applyNumberFormat="1" applyFont="1" applyBorder="1" applyAlignment="1">
      <alignment horizontal="right" vertical="center"/>
    </xf>
    <xf numFmtId="188" fontId="6" fillId="0" borderId="8" xfId="0" applyNumberFormat="1" applyFont="1" applyBorder="1" applyAlignment="1">
      <alignment horizontal="right" vertical="center"/>
    </xf>
    <xf numFmtId="189" fontId="6" fillId="0" borderId="8" xfId="0" applyNumberFormat="1" applyFont="1" applyBorder="1" applyAlignment="1">
      <alignment horizontal="right" vertical="center"/>
    </xf>
    <xf numFmtId="189" fontId="6" fillId="0" borderId="22" xfId="0" applyNumberFormat="1" applyFont="1" applyBorder="1" applyAlignment="1">
      <alignment horizontal="right" vertical="center"/>
    </xf>
    <xf numFmtId="188" fontId="6" fillId="0" borderId="35" xfId="0" applyNumberFormat="1" applyFont="1" applyBorder="1" applyAlignment="1">
      <alignment horizontal="right" vertical="center"/>
    </xf>
    <xf numFmtId="189" fontId="6" fillId="0" borderId="35" xfId="0" applyNumberFormat="1" applyFont="1" applyBorder="1" applyAlignment="1">
      <alignment horizontal="right" vertical="center"/>
    </xf>
    <xf numFmtId="188" fontId="6" fillId="0" borderId="0" xfId="0" applyNumberFormat="1" applyFont="1" applyBorder="1"/>
    <xf numFmtId="188" fontId="6" fillId="0" borderId="0" xfId="0" applyNumberFormat="1" applyFont="1"/>
    <xf numFmtId="189" fontId="6" fillId="0" borderId="0" xfId="0" applyNumberFormat="1" applyFont="1"/>
    <xf numFmtId="0" fontId="6" fillId="0" borderId="0" xfId="0" applyFont="1" applyBorder="1"/>
    <xf numFmtId="0" fontId="5" fillId="0" borderId="0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8877300" y="7048500"/>
          <a:ext cx="904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8877300" y="6534150"/>
          <a:ext cx="9048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152400</xdr:colOff>
      <xdr:row>3</xdr:row>
      <xdr:rowOff>9525</xdr:rowOff>
    </xdr:to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0"/>
          <a:ext cx="8858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5808FE6A-C256-4080-84C0-C3146D9BE4DA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0</xdr:col>
      <xdr:colOff>0</xdr:colOff>
      <xdr:row>3</xdr:row>
      <xdr:rowOff>9525</xdr:rowOff>
    </xdr:from>
    <xdr:to>
      <xdr:col>1</xdr:col>
      <xdr:colOff>152400</xdr:colOff>
      <xdr:row>4</xdr:row>
      <xdr:rowOff>28575</xdr:rowOff>
    </xdr:to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38125"/>
          <a:ext cx="8858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72000" tIns="0" rIns="0" bIns="0" anchor="ctr" anchorCtr="0"/>
        <a:lstStyle/>
        <a:p>
          <a:fld id="{70180D95-3340-4A44-BBDB-8034362CED81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季　　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absolute">
    <xdr:from>
      <xdr:col>1</xdr:col>
      <xdr:colOff>171450</xdr:colOff>
      <xdr:row>3</xdr:row>
      <xdr:rowOff>9525</xdr:rowOff>
    </xdr:from>
    <xdr:to>
      <xdr:col>12</xdr:col>
      <xdr:colOff>171450</xdr:colOff>
      <xdr:row>4</xdr:row>
      <xdr:rowOff>28575</xdr:rowOff>
    </xdr:to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04875" y="238125"/>
          <a:ext cx="9953625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6393D0A4-F016-41AF-90BE-2A1B25A2A283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每季終了後20日內編送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absolute">
    <xdr:from>
      <xdr:col>12</xdr:col>
      <xdr:colOff>95250</xdr:colOff>
      <xdr:row>0</xdr:row>
      <xdr:rowOff>0</xdr:rowOff>
    </xdr:from>
    <xdr:to>
      <xdr:col>12</xdr:col>
      <xdr:colOff>800100</xdr:colOff>
      <xdr:row>3</xdr:row>
      <xdr:rowOff>9525</xdr:rowOff>
    </xdr:to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782300" y="0"/>
          <a:ext cx="7048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absolute">
    <xdr:from>
      <xdr:col>12</xdr:col>
      <xdr:colOff>95250</xdr:colOff>
      <xdr:row>3</xdr:row>
      <xdr:rowOff>9525</xdr:rowOff>
    </xdr:from>
    <xdr:to>
      <xdr:col>12</xdr:col>
      <xdr:colOff>800100</xdr:colOff>
      <xdr:row>4</xdr:row>
      <xdr:rowOff>28575</xdr:rowOff>
    </xdr:to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782300" y="238125"/>
          <a:ext cx="7048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absolute">
    <xdr:from>
      <xdr:col>12</xdr:col>
      <xdr:colOff>800100</xdr:colOff>
      <xdr:row>0</xdr:row>
      <xdr:rowOff>0</xdr:rowOff>
    </xdr:from>
    <xdr:to>
      <xdr:col>14</xdr:col>
      <xdr:colOff>895350</xdr:colOff>
      <xdr:row>3</xdr:row>
      <xdr:rowOff>9525</xdr:rowOff>
    </xdr:to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487150" y="0"/>
          <a:ext cx="19050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4D0485BD-D310-4708-AEA6-B809AF10B989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桃園市政府(社會局)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absolute">
    <xdr:from>
      <xdr:col>12</xdr:col>
      <xdr:colOff>800100</xdr:colOff>
      <xdr:row>3</xdr:row>
      <xdr:rowOff>9525</xdr:rowOff>
    </xdr:from>
    <xdr:to>
      <xdr:col>14</xdr:col>
      <xdr:colOff>895350</xdr:colOff>
      <xdr:row>4</xdr:row>
      <xdr:rowOff>28575</xdr:rowOff>
    </xdr:to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1487150" y="238125"/>
          <a:ext cx="19050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EAA8D38E-5464-434C-B5BE-F84255D3BC17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10720-90-01-2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absolute">
    <xdr:from>
      <xdr:col>1</xdr:col>
      <xdr:colOff>142875</xdr:colOff>
      <xdr:row>4</xdr:row>
      <xdr:rowOff>19050</xdr:rowOff>
    </xdr:from>
    <xdr:to>
      <xdr:col>12</xdr:col>
      <xdr:colOff>152400</xdr:colOff>
      <xdr:row>4</xdr:row>
      <xdr:rowOff>19050</xdr:rowOff>
    </xdr:to>
    <xdr:sp macro="" textlink="">
      <xdr:nvSpPr>
        <xdr:cNvPr id="1505" name="Line 37"/>
        <xdr:cNvSpPr>
          <a:spLocks noChangeShapeType="1"/>
        </xdr:cNvSpPr>
      </xdr:nvSpPr>
      <xdr:spPr bwMode="auto">
        <a:xfrm>
          <a:off x="876300" y="476250"/>
          <a:ext cx="99631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12</xdr:col>
      <xdr:colOff>47625</xdr:colOff>
      <xdr:row>20</xdr:row>
      <xdr:rowOff>371475</xdr:rowOff>
    </xdr:from>
    <xdr:to>
      <xdr:col>15</xdr:col>
      <xdr:colOff>9525</xdr:colOff>
      <xdr:row>21</xdr:row>
      <xdr:rowOff>190500</xdr:rowOff>
    </xdr:to>
    <xdr:sp macro="" textlink="B2">
      <xdr:nvSpPr>
        <xdr:cNvPr id="1060" name="報表類別"/>
        <xdr:cNvSpPr>
          <a:spLocks noChangeArrowheads="1" noTextEdit="1"/>
        </xdr:cNvSpPr>
      </xdr:nvSpPr>
      <xdr:spPr bwMode="auto">
        <a:xfrm>
          <a:off x="10734675" y="8429625"/>
          <a:ext cx="2676525" cy="276225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EAB59108-F3F4-4D52-88AD-2A11E16F723A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民國111年 4月14日 14:36:46 印製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zoomScale="85" zoomScaleNormal="85" workbookViewId="0" topLeftCell="A3">
      <selection activeCell="H11" sqref="H11:I11"/>
    </sheetView>
  </sheetViews>
  <sheetFormatPr defaultColWidth="9.33203125" defaultRowHeight="12"/>
  <cols>
    <col min="1" max="1" width="12.83203125" style="3" customWidth="1"/>
    <col min="2" max="8" width="15.83203125" style="3" customWidth="1"/>
    <col min="9" max="15" width="15.83203125" style="0" customWidth="1"/>
  </cols>
  <sheetData>
    <row r="1" spans="1:8" s="6" customFormat="1" ht="31.5" customHeight="1" hidden="1">
      <c r="A1" s="7" t="s">
        <v>44</v>
      </c>
      <c r="B1" s="7" t="s">
        <v>35</v>
      </c>
      <c r="C1" s="7" t="s">
        <v>36</v>
      </c>
      <c r="D1" s="7" t="s">
        <v>37</v>
      </c>
      <c r="E1" s="87" t="s">
        <v>38</v>
      </c>
      <c r="F1" s="88" t="s">
        <v>39</v>
      </c>
      <c r="G1" s="7" t="s">
        <v>40</v>
      </c>
      <c r="H1" s="7"/>
    </row>
    <row r="2" spans="1:8" s="6" customFormat="1" ht="28.5" customHeight="1" hidden="1">
      <c r="A2" s="7" t="s">
        <v>41</v>
      </c>
      <c r="B2" s="7" t="s">
        <v>31</v>
      </c>
      <c r="C2" s="69" t="s">
        <v>32</v>
      </c>
      <c r="D2" s="7"/>
      <c r="E2" s="7"/>
      <c r="F2" s="7"/>
      <c r="G2" s="7"/>
      <c r="H2" s="7"/>
    </row>
    <row r="3" spans="1:15" s="3" customFormat="1" ht="18" customHeight="1">
      <c r="A3" s="59"/>
      <c r="B3" s="59"/>
      <c r="C3" s="59"/>
      <c r="D3" s="59"/>
      <c r="E3" s="13"/>
      <c r="F3" s="13"/>
      <c r="G3" s="13"/>
      <c r="H3" s="13"/>
      <c r="I3" s="5"/>
      <c r="J3" s="5"/>
      <c r="K3" s="5"/>
      <c r="L3" s="5"/>
      <c r="M3" s="5"/>
      <c r="N3" s="5"/>
      <c r="O3" s="5"/>
    </row>
    <row r="4" spans="1:15" s="3" customFormat="1" ht="18" customHeight="1">
      <c r="A4" s="59"/>
      <c r="B4" s="59"/>
      <c r="C4" s="59"/>
      <c r="D4" s="59"/>
      <c r="E4" s="13"/>
      <c r="F4" s="13"/>
      <c r="G4" s="13"/>
      <c r="H4" s="13"/>
      <c r="I4" s="9"/>
      <c r="J4" s="9"/>
      <c r="K4" s="5"/>
      <c r="L4" s="5"/>
      <c r="M4" s="5"/>
      <c r="N4" s="5"/>
      <c r="O4" s="5"/>
    </row>
    <row r="5" spans="1:15" ht="36" customHeight="1">
      <c r="A5" s="60" t="str">
        <f>F1</f>
        <v>桃園市遊民處理情形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1:15" ht="24" customHeight="1" thickBot="1">
      <c r="A6" s="61" t="str">
        <f>G1</f>
        <v>中華民國111年第1季( 1月至3月 )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1:15" s="1" customFormat="1" ht="24.75" customHeight="1">
      <c r="A7" s="49" t="s">
        <v>0</v>
      </c>
      <c r="B7" s="57" t="s">
        <v>3</v>
      </c>
      <c r="C7" s="40"/>
      <c r="D7" s="39" t="s">
        <v>1</v>
      </c>
      <c r="E7" s="40"/>
      <c r="F7" s="45" t="s">
        <v>2</v>
      </c>
      <c r="G7" s="46"/>
      <c r="H7" s="37" t="s">
        <v>29</v>
      </c>
      <c r="I7" s="38"/>
      <c r="J7" s="36" t="s">
        <v>25</v>
      </c>
      <c r="K7" s="36"/>
      <c r="L7" s="36"/>
      <c r="M7" s="36"/>
      <c r="N7" s="36"/>
      <c r="O7" s="36"/>
    </row>
    <row r="8" spans="1:15" s="1" customFormat="1" ht="24.75" customHeight="1">
      <c r="A8" s="49"/>
      <c r="B8" s="57"/>
      <c r="C8" s="40"/>
      <c r="D8" s="39"/>
      <c r="E8" s="40"/>
      <c r="F8" s="65" t="s">
        <v>4</v>
      </c>
      <c r="G8" s="34" t="s">
        <v>28</v>
      </c>
      <c r="H8" s="39"/>
      <c r="I8" s="40"/>
      <c r="J8" s="42" t="s">
        <v>5</v>
      </c>
      <c r="K8" s="43"/>
      <c r="L8" s="43"/>
      <c r="M8" s="43"/>
      <c r="N8" s="43"/>
      <c r="O8" s="44"/>
    </row>
    <row r="9" spans="1:15" s="1" customFormat="1" ht="70.5" customHeight="1" thickBot="1">
      <c r="A9" s="50"/>
      <c r="B9" s="58"/>
      <c r="C9" s="35"/>
      <c r="D9" s="41"/>
      <c r="E9" s="35"/>
      <c r="F9" s="66"/>
      <c r="G9" s="35"/>
      <c r="H9" s="41"/>
      <c r="I9" s="35"/>
      <c r="J9" s="15" t="s">
        <v>11</v>
      </c>
      <c r="K9" s="14" t="s">
        <v>6</v>
      </c>
      <c r="L9" s="14" t="s">
        <v>7</v>
      </c>
      <c r="M9" s="14" t="s">
        <v>8</v>
      </c>
      <c r="N9" s="14" t="s">
        <v>9</v>
      </c>
      <c r="O9" s="15" t="s">
        <v>10</v>
      </c>
    </row>
    <row r="10" spans="1:15" s="1" customFormat="1" ht="40.5" customHeight="1">
      <c r="A10" s="19" t="str">
        <f aca="true" t="shared" si="0" ref="A10:B12">A28</f>
        <v>總計</v>
      </c>
      <c r="B10" s="56">
        <f t="shared" si="0"/>
        <v>159</v>
      </c>
      <c r="C10" s="30"/>
      <c r="D10" s="33">
        <f>C28</f>
        <v>124</v>
      </c>
      <c r="E10" s="30"/>
      <c r="F10" s="20">
        <f aca="true" t="shared" si="1" ref="F10:H12">D28</f>
        <v>193</v>
      </c>
      <c r="G10" s="20">
        <f t="shared" si="1"/>
        <v>27</v>
      </c>
      <c r="H10" s="29">
        <f>H11+H12</f>
        <v>7609</v>
      </c>
      <c r="I10" s="30"/>
      <c r="J10" s="20">
        <f>J11+J12</f>
        <v>7157</v>
      </c>
      <c r="K10" s="20">
        <f aca="true" t="shared" si="2" ref="K10:O12">H28</f>
        <v>2432</v>
      </c>
      <c r="L10" s="20">
        <f t="shared" si="2"/>
        <v>1974</v>
      </c>
      <c r="M10" s="20">
        <f t="shared" si="2"/>
        <v>618</v>
      </c>
      <c r="N10" s="20">
        <f t="shared" si="2"/>
        <v>1574</v>
      </c>
      <c r="O10" s="20">
        <f t="shared" si="2"/>
        <v>559</v>
      </c>
    </row>
    <row r="11" spans="1:15" s="1" customFormat="1" ht="40.5" customHeight="1">
      <c r="A11" s="21" t="str">
        <f t="shared" si="0"/>
        <v xml:space="preserve"> 男</v>
      </c>
      <c r="B11" s="55">
        <f t="shared" si="0"/>
        <v>135</v>
      </c>
      <c r="C11" s="28"/>
      <c r="D11" s="32">
        <f>C29</f>
        <v>103</v>
      </c>
      <c r="E11" s="28"/>
      <c r="F11" s="22">
        <f t="shared" si="1"/>
        <v>166</v>
      </c>
      <c r="G11" s="22">
        <f t="shared" si="1"/>
        <v>22</v>
      </c>
      <c r="H11" s="27">
        <f>J11+B18+H18+O18</f>
        <v>6953</v>
      </c>
      <c r="I11" s="28"/>
      <c r="J11" s="22">
        <f>K11+L11+M11+N11+O11</f>
        <v>6587</v>
      </c>
      <c r="K11" s="22">
        <f t="shared" si="2"/>
        <v>2406</v>
      </c>
      <c r="L11" s="22">
        <f t="shared" si="2"/>
        <v>1715</v>
      </c>
      <c r="M11" s="22">
        <f t="shared" si="2"/>
        <v>618</v>
      </c>
      <c r="N11" s="22">
        <f t="shared" si="2"/>
        <v>1350</v>
      </c>
      <c r="O11" s="22">
        <f t="shared" si="2"/>
        <v>498</v>
      </c>
    </row>
    <row r="12" spans="1:15" s="1" customFormat="1" ht="40.5" customHeight="1" thickBot="1">
      <c r="A12" s="23" t="str">
        <f t="shared" si="0"/>
        <v xml:space="preserve"> 女</v>
      </c>
      <c r="B12" s="54">
        <f t="shared" si="0"/>
        <v>24</v>
      </c>
      <c r="C12" s="26"/>
      <c r="D12" s="31">
        <f>C30</f>
        <v>21</v>
      </c>
      <c r="E12" s="26"/>
      <c r="F12" s="24">
        <f t="shared" si="1"/>
        <v>27</v>
      </c>
      <c r="G12" s="24">
        <f t="shared" si="1"/>
        <v>5</v>
      </c>
      <c r="H12" s="25">
        <f>J12+B19+H19+O19</f>
        <v>656</v>
      </c>
      <c r="I12" s="26"/>
      <c r="J12" s="24">
        <f>K12+L12+M12+N12+O12</f>
        <v>570</v>
      </c>
      <c r="K12" s="24">
        <f t="shared" si="2"/>
        <v>26</v>
      </c>
      <c r="L12" s="24">
        <f t="shared" si="2"/>
        <v>259</v>
      </c>
      <c r="M12" s="24">
        <f t="shared" si="2"/>
        <v>0</v>
      </c>
      <c r="N12" s="24">
        <f t="shared" si="2"/>
        <v>224</v>
      </c>
      <c r="O12" s="24">
        <f t="shared" si="2"/>
        <v>61</v>
      </c>
    </row>
    <row r="13" spans="1:15" s="1" customFormat="1" ht="16.5" customHeight="1" thickBot="1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35"/>
    </row>
    <row r="14" spans="1:17" s="1" customFormat="1" ht="24.75" customHeight="1">
      <c r="A14" s="63" t="s">
        <v>0</v>
      </c>
      <c r="B14" s="67" t="s">
        <v>30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68"/>
      <c r="O14" s="37" t="s">
        <v>24</v>
      </c>
      <c r="P14" s="17"/>
      <c r="Q14" s="17"/>
    </row>
    <row r="15" spans="1:17" s="1" customFormat="1" ht="24.75" customHeight="1">
      <c r="A15" s="49"/>
      <c r="B15" s="62" t="s">
        <v>26</v>
      </c>
      <c r="C15" s="62"/>
      <c r="D15" s="62"/>
      <c r="E15" s="62"/>
      <c r="F15" s="62"/>
      <c r="G15" s="62"/>
      <c r="H15" s="62" t="s">
        <v>27</v>
      </c>
      <c r="I15" s="62"/>
      <c r="J15" s="62"/>
      <c r="K15" s="62"/>
      <c r="L15" s="62"/>
      <c r="M15" s="62"/>
      <c r="N15" s="42"/>
      <c r="O15" s="39"/>
      <c r="P15" s="17"/>
      <c r="Q15" s="17"/>
    </row>
    <row r="16" spans="1:17" s="1" customFormat="1" ht="70.5" customHeight="1" thickBot="1">
      <c r="A16" s="50"/>
      <c r="B16" s="15" t="s">
        <v>11</v>
      </c>
      <c r="C16" s="15" t="s">
        <v>12</v>
      </c>
      <c r="D16" s="15" t="s">
        <v>13</v>
      </c>
      <c r="E16" s="15" t="s">
        <v>14</v>
      </c>
      <c r="F16" s="15" t="s">
        <v>15</v>
      </c>
      <c r="G16" s="15" t="s">
        <v>16</v>
      </c>
      <c r="H16" s="15" t="s">
        <v>17</v>
      </c>
      <c r="I16" s="15" t="s">
        <v>18</v>
      </c>
      <c r="J16" s="15" t="s">
        <v>19</v>
      </c>
      <c r="K16" s="15" t="s">
        <v>20</v>
      </c>
      <c r="L16" s="14" t="s">
        <v>21</v>
      </c>
      <c r="M16" s="14" t="s">
        <v>22</v>
      </c>
      <c r="N16" s="16" t="s">
        <v>23</v>
      </c>
      <c r="O16" s="41"/>
      <c r="P16" s="17"/>
      <c r="Q16" s="17"/>
    </row>
    <row r="17" spans="1:17" s="2" customFormat="1" ht="40.5" customHeight="1">
      <c r="A17" s="11" t="s">
        <v>43</v>
      </c>
      <c r="B17" s="71">
        <f>B18+B19</f>
        <v>439</v>
      </c>
      <c r="C17" s="71">
        <v>4</v>
      </c>
      <c r="D17" s="72">
        <v>48</v>
      </c>
      <c r="E17" s="72">
        <v>18</v>
      </c>
      <c r="F17" s="72">
        <v>4</v>
      </c>
      <c r="G17" s="72">
        <v>365</v>
      </c>
      <c r="H17" s="73">
        <f>H19+H18</f>
        <v>11</v>
      </c>
      <c r="I17" s="73">
        <v>0</v>
      </c>
      <c r="J17" s="72">
        <v>5</v>
      </c>
      <c r="K17" s="74">
        <v>0</v>
      </c>
      <c r="L17" s="75">
        <v>0</v>
      </c>
      <c r="M17" s="76">
        <v>4</v>
      </c>
      <c r="N17" s="76">
        <v>2</v>
      </c>
      <c r="O17" s="77">
        <v>2</v>
      </c>
      <c r="P17" s="18"/>
      <c r="Q17" s="18"/>
    </row>
    <row r="18" spans="1:17" ht="40.5" customHeight="1">
      <c r="A18" s="12" t="s">
        <v>33</v>
      </c>
      <c r="B18" s="78">
        <f>C18+D18+E18+F18+G18</f>
        <v>357</v>
      </c>
      <c r="C18" s="78">
        <v>3</v>
      </c>
      <c r="D18" s="79">
        <v>45</v>
      </c>
      <c r="E18" s="79">
        <v>18</v>
      </c>
      <c r="F18" s="79">
        <v>4</v>
      </c>
      <c r="G18" s="79">
        <v>287</v>
      </c>
      <c r="H18" s="80">
        <f>I18+J18+K18+L18+M18+N18</f>
        <v>7</v>
      </c>
      <c r="I18" s="80">
        <v>0</v>
      </c>
      <c r="J18" s="79">
        <v>4</v>
      </c>
      <c r="K18" s="80">
        <v>0</v>
      </c>
      <c r="L18" s="81">
        <v>0</v>
      </c>
      <c r="M18" s="71">
        <v>2</v>
      </c>
      <c r="N18" s="71">
        <v>1</v>
      </c>
      <c r="O18" s="82">
        <v>2</v>
      </c>
      <c r="P18" s="3"/>
      <c r="Q18" s="3"/>
    </row>
    <row r="19" spans="1:17" ht="40.5" customHeight="1">
      <c r="A19" s="12" t="s">
        <v>34</v>
      </c>
      <c r="B19" s="78">
        <f>C19+D19+E19+F19+G19</f>
        <v>82</v>
      </c>
      <c r="C19" s="78">
        <v>1</v>
      </c>
      <c r="D19" s="79">
        <v>3</v>
      </c>
      <c r="E19" s="80">
        <v>0</v>
      </c>
      <c r="F19" s="80">
        <v>0</v>
      </c>
      <c r="G19" s="79">
        <v>78</v>
      </c>
      <c r="H19" s="80">
        <f>I19+J19+K19+L19+M19+N19</f>
        <v>4</v>
      </c>
      <c r="I19" s="80">
        <v>0</v>
      </c>
      <c r="J19" s="79">
        <v>1</v>
      </c>
      <c r="K19" s="80">
        <v>0</v>
      </c>
      <c r="L19" s="81">
        <v>0</v>
      </c>
      <c r="M19" s="71">
        <v>2</v>
      </c>
      <c r="N19" s="71">
        <v>1</v>
      </c>
      <c r="O19" s="83">
        <v>0</v>
      </c>
      <c r="P19" s="3"/>
      <c r="Q19" s="3"/>
    </row>
    <row r="20" spans="1:15" ht="39" customHeight="1" thickBot="1">
      <c r="A20" s="70" t="s">
        <v>42</v>
      </c>
      <c r="B20" s="52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</row>
    <row r="21" spans="1:15" s="4" customFormat="1" ht="36" customHeight="1">
      <c r="A21" s="51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</row>
    <row r="22" spans="1:15" ht="18" customHeight="1">
      <c r="A22" s="47" t="str">
        <f>IF(LEN(A2)&gt;0,"資料來源："&amp;A2,"")</f>
        <v>資料來源：依據本府辦理收容遊民暨處理情形登記資料彙編。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</row>
    <row r="23" spans="1:15" ht="36" customHeight="1">
      <c r="A23" s="48" t="str">
        <f>SUBSTITUTE(IF(LEN(A2)&gt;0,"填表說明："&amp;C2,""),CHAR(10),CHAR(10)&amp;"　　　　　")</f>
        <v>填表說明：1.本表編製2份，1份送主計處，1份自存外，應由網際網路線上傳送至衛生福利部統計處資料庫。
　　　　　2.遊民收容所現有收容人數：包含各直轄市、縣(市)政府委託收容機構之收容人數。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</row>
    <row r="24" spans="1:15" ht="18" customHeight="1">
      <c r="A24" s="8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8" spans="1:12" ht="0.75" customHeight="1">
      <c r="A28" s="7" t="s">
        <v>43</v>
      </c>
      <c r="B28" s="84">
        <v>159</v>
      </c>
      <c r="C28" s="84">
        <v>124</v>
      </c>
      <c r="D28" s="84">
        <v>193</v>
      </c>
      <c r="E28" s="84">
        <v>27</v>
      </c>
      <c r="F28" s="84">
        <v>7609</v>
      </c>
      <c r="G28" s="84">
        <v>559</v>
      </c>
      <c r="H28" s="84">
        <v>2432</v>
      </c>
      <c r="I28" s="85">
        <v>1974</v>
      </c>
      <c r="J28" s="85">
        <v>618</v>
      </c>
      <c r="K28" s="85">
        <v>1574</v>
      </c>
      <c r="L28" s="85">
        <v>559</v>
      </c>
    </row>
    <row r="29" spans="1:12" ht="0.75" customHeight="1">
      <c r="A29" s="7" t="s">
        <v>33</v>
      </c>
      <c r="B29" s="84">
        <v>135</v>
      </c>
      <c r="C29" s="84">
        <v>103</v>
      </c>
      <c r="D29" s="84">
        <v>166</v>
      </c>
      <c r="E29" s="84">
        <v>22</v>
      </c>
      <c r="F29" s="84">
        <v>6953</v>
      </c>
      <c r="G29" s="84">
        <v>498</v>
      </c>
      <c r="H29" s="84">
        <v>2406</v>
      </c>
      <c r="I29" s="85">
        <v>1715</v>
      </c>
      <c r="J29" s="85">
        <v>618</v>
      </c>
      <c r="K29" s="85">
        <v>1350</v>
      </c>
      <c r="L29" s="85">
        <v>498</v>
      </c>
    </row>
    <row r="30" spans="1:12" ht="0.75" customHeight="1">
      <c r="A30" s="7" t="s">
        <v>34</v>
      </c>
      <c r="B30" s="84">
        <v>24</v>
      </c>
      <c r="C30" s="84">
        <v>21</v>
      </c>
      <c r="D30" s="84">
        <v>27</v>
      </c>
      <c r="E30" s="84">
        <v>5</v>
      </c>
      <c r="F30" s="84">
        <v>656</v>
      </c>
      <c r="G30" s="84">
        <v>61</v>
      </c>
      <c r="H30" s="84">
        <v>26</v>
      </c>
      <c r="I30" s="85">
        <v>259</v>
      </c>
      <c r="J30" s="86">
        <v>0</v>
      </c>
      <c r="K30" s="85">
        <v>224</v>
      </c>
      <c r="L30" s="85">
        <v>61</v>
      </c>
    </row>
  </sheetData>
  <mergeCells count="32">
    <mergeCell ref="A3:D3"/>
    <mergeCell ref="A4:D4"/>
    <mergeCell ref="A5:O5"/>
    <mergeCell ref="A6:O6"/>
    <mergeCell ref="B15:G15"/>
    <mergeCell ref="H15:N15"/>
    <mergeCell ref="A14:A16"/>
    <mergeCell ref="A13:O13"/>
    <mergeCell ref="F8:F9"/>
    <mergeCell ref="B14:N14"/>
    <mergeCell ref="A22:O22"/>
    <mergeCell ref="A23:O23"/>
    <mergeCell ref="A7:A9"/>
    <mergeCell ref="A21:O21"/>
    <mergeCell ref="B20:O20"/>
    <mergeCell ref="O14:O16"/>
    <mergeCell ref="B12:C12"/>
    <mergeCell ref="B11:C11"/>
    <mergeCell ref="B10:C10"/>
    <mergeCell ref="B7:C9"/>
    <mergeCell ref="G8:G9"/>
    <mergeCell ref="J7:O7"/>
    <mergeCell ref="H7:I9"/>
    <mergeCell ref="J8:O8"/>
    <mergeCell ref="F7:G7"/>
    <mergeCell ref="D7:E9"/>
    <mergeCell ref="H12:I12"/>
    <mergeCell ref="H11:I11"/>
    <mergeCell ref="H10:I10"/>
    <mergeCell ref="D12:E12"/>
    <mergeCell ref="D11:E11"/>
    <mergeCell ref="D10:E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曾欣茹</cp:lastModifiedBy>
  <cp:lastPrinted>2019-01-24T02:03:08Z</cp:lastPrinted>
  <dcterms:created xsi:type="dcterms:W3CDTF">2001-02-06T07:45:53Z</dcterms:created>
  <dcterms:modified xsi:type="dcterms:W3CDTF">2022-04-14T06:54:05Z</dcterms:modified>
  <cp:category/>
  <cp:version/>
  <cp:contentType/>
  <cp:contentStatus/>
</cp:coreProperties>
</file>