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5"/>
  <workbookPr defaultThemeVersion="166925"/>
  <mc:AlternateContent xmlns:mc="http://schemas.openxmlformats.org/markup-compatibility/2006">
    <mc:Choice Requires="x15">
      <x15ac:absPath xmlns:x15ac="http://schemas.microsoft.com/office/spreadsheetml/2010/11/ac" url="G:\科綜合業務\性別平等\1150422請各科室協助更新本局性別統計指標之資料期至114年底~((4月29日(三)下班前回傳電子檔))\給會計室\"/>
    </mc:Choice>
  </mc:AlternateContent>
  <xr:revisionPtr revIDLastSave="0" documentId="8_{DC32FD08-5CBD-4990-A6F0-35554B7467BC}" xr6:coauthVersionLast="36" xr6:coauthVersionMax="36" xr10:uidLastSave="{00000000-0000-0000-0000-000000000000}"/>
  <bookViews>
    <workbookView xWindow="-120" yWindow="-120" windowWidth="29040" windowHeight="15720" activeTab="11" xr2:uid="{00000000-000D-0000-FFFF-FFFF00000000}"/>
  </bookViews>
  <sheets>
    <sheet name="101-103年底" sheetId="1" r:id="rId1"/>
    <sheet name="104年底" sheetId="2" r:id="rId2"/>
    <sheet name="105年底" sheetId="3" r:id="rId3"/>
    <sheet name="106年底" sheetId="4" r:id="rId4"/>
    <sheet name="107年底" sheetId="5" r:id="rId5"/>
    <sheet name="108年底" sheetId="6" r:id="rId6"/>
    <sheet name="109年底" sheetId="7" r:id="rId7"/>
    <sheet name="110年底" sheetId="8" r:id="rId8"/>
    <sheet name="111年底" sheetId="9" r:id="rId9"/>
    <sheet name="112年底" sheetId="10" r:id="rId10"/>
    <sheet name="113年底" sheetId="11" r:id="rId11"/>
    <sheet name="114年底" sheetId="12" r:id="rId12"/>
  </sheets>
  <definedNames>
    <definedName name="_xlnm.Print_Area" localSheetId="1">'104年底'!$A$1:$F$32</definedName>
  </definedNames>
  <calcPr calcId="191029"/>
  <extLs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30" i="11" l="1"/>
  <c r="F28" i="11"/>
  <c r="F27" i="11"/>
  <c r="F25" i="11"/>
  <c r="F23" i="11"/>
  <c r="F21" i="11"/>
  <c r="F20" i="11"/>
  <c r="F18" i="11"/>
  <c r="F16" i="11"/>
  <c r="F15" i="11"/>
  <c r="F13" i="11"/>
  <c r="F11" i="11"/>
  <c r="F9" i="11"/>
  <c r="E5" i="11"/>
  <c r="C5" i="11"/>
  <c r="B31" i="11"/>
  <c r="D31" i="11" s="1"/>
  <c r="B30" i="11"/>
  <c r="B29" i="11"/>
  <c r="D29" i="11" s="1"/>
  <c r="B28" i="11"/>
  <c r="D28" i="11" s="1"/>
  <c r="B27" i="11"/>
  <c r="D27" i="11" s="1"/>
  <c r="B26" i="11"/>
  <c r="D26" i="11" s="1"/>
  <c r="B25" i="11"/>
  <c r="B24" i="11"/>
  <c r="F24" i="11" s="1"/>
  <c r="B23" i="11"/>
  <c r="B22" i="11"/>
  <c r="D22" i="11" s="1"/>
  <c r="B21" i="11"/>
  <c r="D21" i="11" s="1"/>
  <c r="B20" i="11"/>
  <c r="D20" i="11" s="1"/>
  <c r="B19" i="11"/>
  <c r="F19" i="11" s="1"/>
  <c r="B18" i="11"/>
  <c r="B17" i="11"/>
  <c r="D17" i="11" s="1"/>
  <c r="B16" i="11"/>
  <c r="B15" i="11"/>
  <c r="D15" i="11" s="1"/>
  <c r="B14" i="11"/>
  <c r="D14" i="11" s="1"/>
  <c r="B13" i="11"/>
  <c r="B12" i="11"/>
  <c r="F12" i="11" s="1"/>
  <c r="B11" i="11"/>
  <c r="D11" i="11" s="1"/>
  <c r="B10" i="11"/>
  <c r="F10" i="11" s="1"/>
  <c r="B9" i="11"/>
  <c r="B8" i="11"/>
  <c r="B7" i="11"/>
  <c r="F7" i="11" s="1"/>
  <c r="B6" i="11"/>
  <c r="D6" i="11" s="1"/>
  <c r="D16" i="11"/>
  <c r="B5" i="11"/>
  <c r="D5" i="11" s="1"/>
  <c r="B8" i="8"/>
  <c r="B7" i="8"/>
  <c r="F7" i="8" s="1"/>
  <c r="B15" i="8"/>
  <c r="D15" i="8" s="1"/>
  <c r="B6" i="8"/>
  <c r="D6" i="8" s="1"/>
  <c r="B9" i="8"/>
  <c r="F9" i="8" s="1"/>
  <c r="B10" i="8"/>
  <c r="F10" i="8" s="1"/>
  <c r="B11" i="8"/>
  <c r="D11" i="8" s="1"/>
  <c r="B12" i="8"/>
  <c r="F12" i="8" s="1"/>
  <c r="B13" i="8"/>
  <c r="F13" i="8" s="1"/>
  <c r="B14" i="8"/>
  <c r="F14" i="8" s="1"/>
  <c r="B16" i="8"/>
  <c r="F16" i="8" s="1"/>
  <c r="B17" i="8"/>
  <c r="F17" i="8" s="1"/>
  <c r="B18" i="8"/>
  <c r="D18" i="8" s="1"/>
  <c r="B19" i="8"/>
  <c r="D19" i="8" s="1"/>
  <c r="B20" i="8"/>
  <c r="F20" i="8" s="1"/>
  <c r="B21" i="8"/>
  <c r="F21" i="8" s="1"/>
  <c r="B22" i="8"/>
  <c r="F22" i="8" s="1"/>
  <c r="B23" i="8"/>
  <c r="F23" i="8" s="1"/>
  <c r="B24" i="8"/>
  <c r="F24" i="8" s="1"/>
  <c r="B25" i="8"/>
  <c r="F25" i="8" s="1"/>
  <c r="B26" i="8"/>
  <c r="D26" i="8" s="1"/>
  <c r="B27" i="8"/>
  <c r="D27" i="8" s="1"/>
  <c r="B28" i="8"/>
  <c r="F28" i="8" s="1"/>
  <c r="B29" i="8"/>
  <c r="F29" i="8" s="1"/>
  <c r="B30" i="8"/>
  <c r="D30" i="8" s="1"/>
  <c r="B31" i="8"/>
  <c r="F31" i="8" s="1"/>
  <c r="B5" i="8"/>
  <c r="D5" i="8" s="1"/>
  <c r="D6" i="7"/>
  <c r="D7" i="7"/>
  <c r="F12" i="7"/>
  <c r="D13" i="7"/>
  <c r="D14" i="7"/>
  <c r="F18" i="7"/>
  <c r="D19" i="7"/>
  <c r="D20" i="7"/>
  <c r="F24" i="7"/>
  <c r="D25" i="7"/>
  <c r="D26" i="7"/>
  <c r="D28" i="7"/>
  <c r="F30" i="7"/>
  <c r="D31" i="7"/>
  <c r="D5" i="7"/>
  <c r="D9" i="7"/>
  <c r="D10" i="7"/>
  <c r="D11" i="7"/>
  <c r="D12" i="7"/>
  <c r="D15" i="7"/>
  <c r="D16" i="7"/>
  <c r="D17" i="7"/>
  <c r="D18" i="7"/>
  <c r="D21" i="7"/>
  <c r="D22" i="7"/>
  <c r="D23" i="7"/>
  <c r="D24" i="7"/>
  <c r="D27" i="7"/>
  <c r="D29" i="7"/>
  <c r="D30" i="7"/>
  <c r="F9" i="7"/>
  <c r="F10" i="7"/>
  <c r="F11" i="7"/>
  <c r="F13" i="7"/>
  <c r="F15" i="7"/>
  <c r="F16" i="7"/>
  <c r="F17" i="7"/>
  <c r="F21" i="7"/>
  <c r="F22" i="7"/>
  <c r="F23" i="7"/>
  <c r="F27" i="7"/>
  <c r="F28" i="7"/>
  <c r="F29" i="7"/>
  <c r="F31" i="6"/>
  <c r="D31" i="6"/>
  <c r="F30" i="6"/>
  <c r="D30" i="6"/>
  <c r="F29" i="6"/>
  <c r="D29" i="6"/>
  <c r="F28" i="6"/>
  <c r="D28" i="6"/>
  <c r="F27" i="6"/>
  <c r="D27" i="6"/>
  <c r="F26" i="6"/>
  <c r="D26" i="6"/>
  <c r="F25" i="6"/>
  <c r="D25" i="6"/>
  <c r="F24" i="6"/>
  <c r="D24" i="6"/>
  <c r="F23" i="6"/>
  <c r="D23" i="6"/>
  <c r="F22" i="6"/>
  <c r="D22" i="6"/>
  <c r="F21" i="6"/>
  <c r="D21" i="6"/>
  <c r="F20" i="6"/>
  <c r="D20" i="6"/>
  <c r="F19" i="6"/>
  <c r="D19" i="6"/>
  <c r="F18" i="6"/>
  <c r="D18" i="6"/>
  <c r="F17" i="6"/>
  <c r="D17" i="6"/>
  <c r="F16" i="6"/>
  <c r="D16" i="6"/>
  <c r="F15" i="6"/>
  <c r="D15" i="6"/>
  <c r="F14" i="6"/>
  <c r="D14" i="6"/>
  <c r="F13" i="6"/>
  <c r="D13" i="6"/>
  <c r="F12" i="6"/>
  <c r="D12" i="6"/>
  <c r="F11" i="6"/>
  <c r="D11" i="6"/>
  <c r="F10" i="6"/>
  <c r="D10" i="6"/>
  <c r="F9" i="6"/>
  <c r="D9" i="6"/>
  <c r="F7" i="6"/>
  <c r="D7" i="6"/>
  <c r="F6" i="6"/>
  <c r="D6" i="6"/>
  <c r="F5" i="6"/>
  <c r="D5" i="6"/>
  <c r="B31" i="5"/>
  <c r="F31" i="5" s="1"/>
  <c r="B30" i="5"/>
  <c r="D30" i="5" s="1"/>
  <c r="F29" i="5"/>
  <c r="B29" i="5"/>
  <c r="D29" i="5" s="1"/>
  <c r="B28" i="5"/>
  <c r="D28" i="5" s="1"/>
  <c r="B27" i="5"/>
  <c r="F27" i="5" s="1"/>
  <c r="B26" i="5"/>
  <c r="D26" i="5" s="1"/>
  <c r="F25" i="5"/>
  <c r="B25" i="5"/>
  <c r="D25" i="5" s="1"/>
  <c r="F24" i="5"/>
  <c r="B24" i="5"/>
  <c r="D24" i="5" s="1"/>
  <c r="B23" i="5"/>
  <c r="F23" i="5" s="1"/>
  <c r="B22" i="5"/>
  <c r="D22" i="5" s="1"/>
  <c r="B21" i="5"/>
  <c r="F21" i="5" s="1"/>
  <c r="B20" i="5"/>
  <c r="D20" i="5" s="1"/>
  <c r="B19" i="5"/>
  <c r="F19" i="5" s="1"/>
  <c r="B18" i="5"/>
  <c r="D18" i="5" s="1"/>
  <c r="B17" i="5"/>
  <c r="D17" i="5" s="1"/>
  <c r="B16" i="5"/>
  <c r="D16" i="5" s="1"/>
  <c r="B15" i="5"/>
  <c r="F15" i="5" s="1"/>
  <c r="B14" i="5"/>
  <c r="D14" i="5" s="1"/>
  <c r="D13" i="5"/>
  <c r="B13" i="5"/>
  <c r="F13" i="5" s="1"/>
  <c r="F12" i="5"/>
  <c r="B12" i="5"/>
  <c r="D12" i="5" s="1"/>
  <c r="B11" i="5"/>
  <c r="F11" i="5" s="1"/>
  <c r="B10" i="5"/>
  <c r="D10" i="5" s="1"/>
  <c r="B9" i="5"/>
  <c r="D9" i="5" s="1"/>
  <c r="B8" i="5"/>
  <c r="B7" i="5"/>
  <c r="D7" i="5" s="1"/>
  <c r="B6" i="5"/>
  <c r="F6" i="5" s="1"/>
  <c r="E5" i="5"/>
  <c r="C5" i="5"/>
  <c r="B31" i="4"/>
  <c r="F31" i="4" s="1"/>
  <c r="B30" i="4"/>
  <c r="F30" i="4" s="1"/>
  <c r="B29" i="4"/>
  <c r="D29" i="4" s="1"/>
  <c r="B28" i="4"/>
  <c r="F28" i="4" s="1"/>
  <c r="D27" i="4"/>
  <c r="B27" i="4"/>
  <c r="F27" i="4" s="1"/>
  <c r="B26" i="4"/>
  <c r="F26" i="4" s="1"/>
  <c r="B25" i="4"/>
  <c r="D25" i="4" s="1"/>
  <c r="B24" i="4"/>
  <c r="F24" i="4" s="1"/>
  <c r="B23" i="4"/>
  <c r="F23" i="4" s="1"/>
  <c r="B22" i="4"/>
  <c r="F22" i="4" s="1"/>
  <c r="B21" i="4"/>
  <c r="D21" i="4" s="1"/>
  <c r="B20" i="4"/>
  <c r="F20" i="4" s="1"/>
  <c r="B19" i="4"/>
  <c r="F19" i="4" s="1"/>
  <c r="B18" i="4"/>
  <c r="F18" i="4" s="1"/>
  <c r="B17" i="4"/>
  <c r="D17" i="4" s="1"/>
  <c r="B16" i="4"/>
  <c r="F16" i="4" s="1"/>
  <c r="B15" i="4"/>
  <c r="F15" i="4" s="1"/>
  <c r="B14" i="4"/>
  <c r="F14" i="4" s="1"/>
  <c r="B13" i="4"/>
  <c r="D13" i="4" s="1"/>
  <c r="B12" i="4"/>
  <c r="F12" i="4" s="1"/>
  <c r="B11" i="4"/>
  <c r="F11" i="4" s="1"/>
  <c r="B10" i="4"/>
  <c r="F10" i="4" s="1"/>
  <c r="B9" i="4"/>
  <c r="D9" i="4" s="1"/>
  <c r="B8" i="4"/>
  <c r="B7" i="4"/>
  <c r="D7" i="4" s="1"/>
  <c r="B6" i="4"/>
  <c r="D6" i="4" s="1"/>
  <c r="E5" i="4"/>
  <c r="C5" i="4"/>
  <c r="D31" i="3"/>
  <c r="B31" i="3"/>
  <c r="F31" i="3" s="1"/>
  <c r="B30" i="3"/>
  <c r="F30" i="3" s="1"/>
  <c r="B29" i="3"/>
  <c r="F29" i="3" s="1"/>
  <c r="B28" i="3"/>
  <c r="D28" i="3" s="1"/>
  <c r="B27" i="3"/>
  <c r="F27" i="3" s="1"/>
  <c r="B26" i="3"/>
  <c r="D26" i="3" s="1"/>
  <c r="B25" i="3"/>
  <c r="F25" i="3" s="1"/>
  <c r="B24" i="3"/>
  <c r="D24" i="3" s="1"/>
  <c r="B23" i="3"/>
  <c r="F23" i="3" s="1"/>
  <c r="B22" i="3"/>
  <c r="D22" i="3" s="1"/>
  <c r="B21" i="3"/>
  <c r="F21" i="3" s="1"/>
  <c r="B20" i="3"/>
  <c r="D20" i="3" s="1"/>
  <c r="D19" i="3"/>
  <c r="B19" i="3"/>
  <c r="F19" i="3" s="1"/>
  <c r="B18" i="3"/>
  <c r="D18" i="3" s="1"/>
  <c r="B17" i="3"/>
  <c r="F17" i="3" s="1"/>
  <c r="B16" i="3"/>
  <c r="D16" i="3" s="1"/>
  <c r="B15" i="3"/>
  <c r="F15" i="3" s="1"/>
  <c r="B14" i="3"/>
  <c r="D14" i="3" s="1"/>
  <c r="B13" i="3"/>
  <c r="F13" i="3" s="1"/>
  <c r="B12" i="3"/>
  <c r="D12" i="3" s="1"/>
  <c r="B11" i="3"/>
  <c r="F11" i="3" s="1"/>
  <c r="B10" i="3"/>
  <c r="D10" i="3" s="1"/>
  <c r="B9" i="3"/>
  <c r="F9" i="3" s="1"/>
  <c r="B8" i="3"/>
  <c r="D8" i="3" s="1"/>
  <c r="B7" i="3"/>
  <c r="F7" i="3" s="1"/>
  <c r="E5" i="3"/>
  <c r="C5" i="3"/>
  <c r="B5" i="3" s="1"/>
  <c r="B30" i="2"/>
  <c r="F30" i="2" s="1"/>
  <c r="B29" i="2"/>
  <c r="F29" i="2" s="1"/>
  <c r="B28" i="2"/>
  <c r="F28" i="2" s="1"/>
  <c r="B27" i="2"/>
  <c r="D27" i="2" s="1"/>
  <c r="B26" i="2"/>
  <c r="F26" i="2" s="1"/>
  <c r="B25" i="2"/>
  <c r="F25" i="2" s="1"/>
  <c r="B24" i="2"/>
  <c r="F24" i="2" s="1"/>
  <c r="B23" i="2"/>
  <c r="D23" i="2" s="1"/>
  <c r="B22" i="2"/>
  <c r="F22" i="2" s="1"/>
  <c r="B21" i="2"/>
  <c r="F21" i="2" s="1"/>
  <c r="D20" i="2"/>
  <c r="B20" i="2"/>
  <c r="F20" i="2" s="1"/>
  <c r="B19" i="2"/>
  <c r="D19" i="2" s="1"/>
  <c r="F18" i="2"/>
  <c r="B18" i="2"/>
  <c r="D18" i="2" s="1"/>
  <c r="B17" i="2"/>
  <c r="F17" i="2" s="1"/>
  <c r="B16" i="2"/>
  <c r="F16" i="2" s="1"/>
  <c r="B15" i="2"/>
  <c r="D15" i="2" s="1"/>
  <c r="B14" i="2"/>
  <c r="F14" i="2" s="1"/>
  <c r="B13" i="2"/>
  <c r="F13" i="2" s="1"/>
  <c r="F12" i="2"/>
  <c r="B12" i="2"/>
  <c r="D12" i="2" s="1"/>
  <c r="B11" i="2"/>
  <c r="D11" i="2" s="1"/>
  <c r="B10" i="2"/>
  <c r="F10" i="2" s="1"/>
  <c r="B9" i="2"/>
  <c r="F9" i="2" s="1"/>
  <c r="B8" i="2"/>
  <c r="F8" i="2" s="1"/>
  <c r="B7" i="2"/>
  <c r="D7" i="2" s="1"/>
  <c r="B6" i="2"/>
  <c r="F6" i="2" s="1"/>
  <c r="E5" i="2"/>
  <c r="C5" i="2"/>
  <c r="F26" i="3" l="1"/>
  <c r="F18" i="5"/>
  <c r="B5" i="2"/>
  <c r="F22" i="11"/>
  <c r="F20" i="5"/>
  <c r="F28" i="5"/>
  <c r="F10" i="3"/>
  <c r="F14" i="11"/>
  <c r="F26" i="11"/>
  <c r="D28" i="2"/>
  <c r="D15" i="4"/>
  <c r="F7" i="5"/>
  <c r="F12" i="3"/>
  <c r="D24" i="8"/>
  <c r="F17" i="11"/>
  <c r="F29" i="11"/>
  <c r="F5" i="11"/>
  <c r="F9" i="5"/>
  <c r="F17" i="5"/>
  <c r="F5" i="8"/>
  <c r="F6" i="11"/>
  <c r="F31" i="11"/>
  <c r="D10" i="11"/>
  <c r="D24" i="11"/>
  <c r="D9" i="11"/>
  <c r="D30" i="11"/>
  <c r="D12" i="11"/>
  <c r="D18" i="11"/>
  <c r="D23" i="11"/>
  <c r="D19" i="11"/>
  <c r="D7" i="11"/>
  <c r="D25" i="11"/>
  <c r="D13" i="11"/>
  <c r="D12" i="8"/>
  <c r="D12" i="4"/>
  <c r="D31" i="4"/>
  <c r="F10" i="5"/>
  <c r="D21" i="5"/>
  <c r="F26" i="5"/>
  <c r="D16" i="2"/>
  <c r="D7" i="3"/>
  <c r="F14" i="3"/>
  <c r="F13" i="4"/>
  <c r="F25" i="4"/>
  <c r="F16" i="5"/>
  <c r="F7" i="2"/>
  <c r="F23" i="2"/>
  <c r="F16" i="3"/>
  <c r="D23" i="3"/>
  <c r="F9" i="4"/>
  <c r="F21" i="4"/>
  <c r="F15" i="2"/>
  <c r="D24" i="4"/>
  <c r="D8" i="2"/>
  <c r="D24" i="2"/>
  <c r="F24" i="3"/>
  <c r="B5" i="4"/>
  <c r="D5" i="4" s="1"/>
  <c r="D16" i="4"/>
  <c r="D28" i="4"/>
  <c r="D14" i="2"/>
  <c r="F19" i="2"/>
  <c r="D30" i="2"/>
  <c r="D11" i="3"/>
  <c r="F18" i="3"/>
  <c r="D11" i="4"/>
  <c r="D23" i="4"/>
  <c r="F17" i="4"/>
  <c r="F29" i="4"/>
  <c r="F14" i="5"/>
  <c r="F30" i="5"/>
  <c r="D26" i="2"/>
  <c r="D27" i="3"/>
  <c r="D10" i="2"/>
  <c r="F20" i="3"/>
  <c r="F6" i="4"/>
  <c r="D19" i="4"/>
  <c r="D6" i="2"/>
  <c r="F11" i="2"/>
  <c r="D22" i="2"/>
  <c r="F27" i="2"/>
  <c r="F28" i="3"/>
  <c r="F7" i="4"/>
  <c r="F8" i="3"/>
  <c r="D15" i="3"/>
  <c r="F22" i="3"/>
  <c r="D20" i="4"/>
  <c r="F22" i="5"/>
  <c r="F11" i="8"/>
  <c r="D7" i="8"/>
  <c r="D9" i="8"/>
  <c r="F15" i="8"/>
  <c r="F19" i="8"/>
  <c r="D20" i="8"/>
  <c r="D21" i="8"/>
  <c r="D22" i="8"/>
  <c r="D10" i="8"/>
  <c r="D17" i="8"/>
  <c r="F18" i="8"/>
  <c r="D28" i="8"/>
  <c r="D29" i="8"/>
  <c r="F26" i="8"/>
  <c r="F30" i="8"/>
  <c r="F6" i="8"/>
  <c r="D16" i="8"/>
  <c r="D14" i="8"/>
  <c r="F27" i="8"/>
  <c r="D23" i="8"/>
  <c r="D13" i="8"/>
  <c r="D25" i="8"/>
  <c r="D31" i="8"/>
  <c r="F26" i="7"/>
  <c r="F14" i="7"/>
  <c r="F25" i="7"/>
  <c r="F20" i="7"/>
  <c r="F7" i="7"/>
  <c r="F31" i="7"/>
  <c r="F19" i="7"/>
  <c r="F6" i="7"/>
  <c r="F5" i="7"/>
  <c r="F5" i="2"/>
  <c r="D5" i="2"/>
  <c r="F5" i="3"/>
  <c r="D5" i="3"/>
  <c r="D6" i="5"/>
  <c r="D9" i="3"/>
  <c r="D13" i="3"/>
  <c r="D17" i="3"/>
  <c r="D21" i="3"/>
  <c r="D25" i="3"/>
  <c r="D29" i="3"/>
  <c r="D10" i="4"/>
  <c r="D14" i="4"/>
  <c r="D18" i="4"/>
  <c r="D22" i="4"/>
  <c r="D26" i="4"/>
  <c r="D30" i="4"/>
  <c r="D11" i="5"/>
  <c r="D15" i="5"/>
  <c r="D19" i="5"/>
  <c r="D23" i="5"/>
  <c r="D27" i="5"/>
  <c r="D31" i="5"/>
  <c r="D30" i="3"/>
  <c r="B5" i="5"/>
  <c r="D5" i="5" s="1"/>
  <c r="D9" i="2"/>
  <c r="D13" i="2"/>
  <c r="D17" i="2"/>
  <c r="D21" i="2"/>
  <c r="D25" i="2"/>
  <c r="D29" i="2"/>
  <c r="F5" i="5" l="1"/>
  <c r="F5" i="4"/>
</calcChain>
</file>

<file path=xl/sharedStrings.xml><?xml version="1.0" encoding="utf-8"?>
<sst xmlns="http://schemas.openxmlformats.org/spreadsheetml/2006/main" count="434" uniqueCount="59">
  <si>
    <t>桃園市工廠登記家數-按負責人性別分</t>
  </si>
  <si>
    <r>
      <t>單位：人</t>
    </r>
    <r>
      <rPr>
        <sz val="12"/>
        <color rgb="FF000000"/>
        <rFont val="Times New Roman"/>
        <family val="1"/>
      </rPr>
      <t xml:space="preserve"> ; %</t>
    </r>
  </si>
  <si>
    <t>年底別</t>
  </si>
  <si>
    <t>總計</t>
  </si>
  <si>
    <t>男</t>
  </si>
  <si>
    <t>女</t>
  </si>
  <si>
    <t>占比</t>
  </si>
  <si>
    <t>資料來源：經濟部工廠登記與管理系統</t>
  </si>
  <si>
    <t>編製機關：桃園市政府經濟發展局</t>
  </si>
  <si>
    <t>桃園市工廠登記家數－按負責人性別分</t>
  </si>
  <si>
    <t xml:space="preserve">                   民國104年底</t>
  </si>
  <si>
    <t>單位：家;%</t>
  </si>
  <si>
    <t>食品製造業</t>
  </si>
  <si>
    <t>飲料製造業</t>
  </si>
  <si>
    <t>紡織業</t>
  </si>
  <si>
    <t>成衣及服飾品製造業</t>
  </si>
  <si>
    <t>皮革、毛皮及其製品製造業</t>
  </si>
  <si>
    <t>木竹製品製造業</t>
  </si>
  <si>
    <t>紙漿、紙及紙製品製造業</t>
  </si>
  <si>
    <t xml:space="preserve"> </t>
  </si>
  <si>
    <t>印刷及資料儲存媒體複製業</t>
  </si>
  <si>
    <t>石油及煤製品製造業</t>
  </si>
  <si>
    <t>化學材料製造業</t>
  </si>
  <si>
    <t>化學製品製造業</t>
  </si>
  <si>
    <t>藥品及醫用化學製品製造業</t>
  </si>
  <si>
    <t>橡膠製品製造業</t>
  </si>
  <si>
    <t>塑膠製品製造業</t>
  </si>
  <si>
    <t>非金屬礦物製品製造業</t>
  </si>
  <si>
    <t>基本金屬製造業</t>
  </si>
  <si>
    <t>金屬製品製造業</t>
  </si>
  <si>
    <t>電子零組件製造業</t>
  </si>
  <si>
    <t>電腦、電子產品及光學製品製造業</t>
  </si>
  <si>
    <t>電力設備製造業</t>
  </si>
  <si>
    <t>機械設備製造業</t>
  </si>
  <si>
    <t>汽車及其零件製造業</t>
  </si>
  <si>
    <t>其他運輸工具及其零件製造業</t>
  </si>
  <si>
    <t>家具製造業</t>
  </si>
  <si>
    <t>其他製造業</t>
  </si>
  <si>
    <t>資料來源：工商登記系統</t>
  </si>
  <si>
    <t xml:space="preserve">                   民國105年底</t>
  </si>
  <si>
    <t>行業別</t>
  </si>
  <si>
    <t>菸草製造業</t>
  </si>
  <si>
    <t xml:space="preserve">                   民國106年底</t>
  </si>
  <si>
    <t xml:space="preserve">                   民國107年底</t>
  </si>
  <si>
    <t xml:space="preserve">                   民國108年底</t>
  </si>
  <si>
    <t>民國109年底</t>
  </si>
  <si>
    <t>單位：家；%</t>
  </si>
  <si>
    <t>民國110年底</t>
    <phoneticPr fontId="22" type="noConversion"/>
  </si>
  <si>
    <t>民國111年底</t>
    <phoneticPr fontId="22" type="noConversion"/>
  </si>
  <si>
    <t>民國112年底</t>
    <phoneticPr fontId="22" type="noConversion"/>
  </si>
  <si>
    <t>-</t>
    <phoneticPr fontId="22" type="noConversion"/>
  </si>
  <si>
    <t>民國113年底</t>
    <phoneticPr fontId="22" type="noConversion"/>
  </si>
  <si>
    <r>
      <t>化學材料</t>
    </r>
    <r>
      <rPr>
        <u/>
        <sz val="12"/>
        <color rgb="FF000000"/>
        <rFont val="標楷體"/>
        <family val="4"/>
        <charset val="136"/>
      </rPr>
      <t>及肥料</t>
    </r>
    <r>
      <rPr>
        <sz val="12"/>
        <color rgb="FF000000"/>
        <rFont val="標楷體"/>
        <family val="4"/>
        <charset val="136"/>
      </rPr>
      <t>製造業</t>
    </r>
    <phoneticPr fontId="22" type="noConversion"/>
  </si>
  <si>
    <r>
      <rPr>
        <u/>
        <sz val="12"/>
        <color rgb="FF000000"/>
        <rFont val="標楷體"/>
        <family val="4"/>
        <charset val="136"/>
      </rPr>
      <t>其他</t>
    </r>
    <r>
      <rPr>
        <sz val="12"/>
        <color rgb="FF000000"/>
        <rFont val="標楷體"/>
        <family val="4"/>
        <charset val="136"/>
      </rPr>
      <t>化學製品製造業</t>
    </r>
    <phoneticPr fontId="22" type="noConversion"/>
  </si>
  <si>
    <t>桃園市工廠登記家數－按負責人性別分</t>
    <phoneticPr fontId="22" type="noConversion"/>
  </si>
  <si>
    <t>民國114年底</t>
    <phoneticPr fontId="22" type="noConversion"/>
  </si>
  <si>
    <t>化學材料及肥料製造業</t>
    <phoneticPr fontId="22" type="noConversion"/>
  </si>
  <si>
    <t>其他化學製品製造業</t>
    <phoneticPr fontId="22" type="noConversion"/>
  </si>
  <si>
    <t>電力設備及配備製造業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</si>
</sst>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1" formatCode="_-* #,##0_-;\-* #,##0_-;_-* &quot;-&quot;_-;_-@_-"/>
    <numFmt numFmtId="176" formatCode="&quot; &quot;#,##0.00&quot; &quot;;&quot;-&quot;#,##0.00&quot; &quot;;&quot; -&quot;00&quot; &quot;;&quot; &quot;@&quot; &quot;"/>
    <numFmt numFmtId="177" formatCode="#,##0;[Red]#,##0"/>
    <numFmt numFmtId="178" formatCode="0.00&quot; &quot;;[Red]&quot;(&quot;0.00&quot;)&quot;"/>
    <numFmt numFmtId="179" formatCode="&quot; &quot;#,##0&quot; &quot;;&quot;-&quot;#,##0&quot; &quot;;&quot; -&quot;00&quot; &quot;;&quot; &quot;@&quot; &quot;"/>
    <numFmt numFmtId="180" formatCode="&quot; &quot;#,##0&quot; &quot;;&quot;-&quot;#,##0&quot; &quot;;&quot; - &quot;;&quot; &quot;@&quot; &quot;"/>
    <numFmt numFmtId="181" formatCode="#,##0_);[Red]\(#,##0\)"/>
    <numFmt numFmtId="182" formatCode="0.00_);[Red]\(0.00\)"/>
  </numFmts>
  <fonts count="30">
    <font>
      <sz val="12"/>
      <color rgb="FF000000"/>
      <name val="新細明體"/>
      <family val="1"/>
      <charset val="136"/>
    </font>
    <font>
      <sz val="12"/>
      <color rgb="FF000000"/>
      <name val="新細明體"/>
      <family val="1"/>
      <charset val="136"/>
    </font>
    <font>
      <sz val="12"/>
      <color rgb="FF000000"/>
      <name val="Times New Roman"/>
      <family val="1"/>
    </font>
    <font>
      <sz val="12"/>
      <color rgb="FF993300"/>
      <name val="新細明體"/>
      <family val="1"/>
      <charset val="136"/>
    </font>
    <font>
      <b/>
      <sz val="12"/>
      <color rgb="FF000000"/>
      <name val="新細明體"/>
      <family val="1"/>
      <charset val="136"/>
    </font>
    <font>
      <sz val="12"/>
      <color rgb="FF800080"/>
      <name val="新細明體"/>
      <family val="1"/>
      <charset val="136"/>
    </font>
    <font>
      <sz val="12"/>
      <color rgb="FF008000"/>
      <name val="新細明體"/>
      <family val="1"/>
      <charset val="136"/>
    </font>
    <font>
      <b/>
      <sz val="15"/>
      <color rgb="FF003366"/>
      <name val="新細明體"/>
      <family val="1"/>
      <charset val="136"/>
    </font>
    <font>
      <b/>
      <sz val="13"/>
      <color rgb="FF003366"/>
      <name val="新細明體"/>
      <family val="1"/>
      <charset val="136"/>
    </font>
    <font>
      <b/>
      <sz val="11"/>
      <color rgb="FF003366"/>
      <name val="新細明體"/>
      <family val="1"/>
      <charset val="136"/>
    </font>
    <font>
      <b/>
      <sz val="18"/>
      <color rgb="FF003366"/>
      <name val="新細明體"/>
      <family val="1"/>
      <charset val="136"/>
    </font>
    <font>
      <b/>
      <sz val="12"/>
      <color rgb="FFFFFFFF"/>
      <name val="新細明體"/>
      <family val="1"/>
      <charset val="136"/>
    </font>
    <font>
      <b/>
      <sz val="12"/>
      <color rgb="FFFF9900"/>
      <name val="新細明體"/>
      <family val="1"/>
      <charset val="136"/>
    </font>
    <font>
      <i/>
      <sz val="12"/>
      <color rgb="FF808080"/>
      <name val="新細明體"/>
      <family val="1"/>
      <charset val="136"/>
    </font>
    <font>
      <sz val="12"/>
      <color rgb="FFFF0000"/>
      <name val="新細明體"/>
      <family val="1"/>
      <charset val="136"/>
    </font>
    <font>
      <sz val="12"/>
      <color rgb="FFFFFFFF"/>
      <name val="新細明體"/>
      <family val="1"/>
      <charset val="136"/>
    </font>
    <font>
      <sz val="12"/>
      <color rgb="FF333399"/>
      <name val="新細明體"/>
      <family val="1"/>
      <charset val="136"/>
    </font>
    <font>
      <b/>
      <sz val="12"/>
      <color rgb="FF333333"/>
      <name val="新細明體"/>
      <family val="1"/>
      <charset val="136"/>
    </font>
    <font>
      <sz val="12"/>
      <color rgb="FFFF9900"/>
      <name val="新細明體"/>
      <family val="1"/>
      <charset val="136"/>
    </font>
    <font>
      <sz val="16"/>
      <color rgb="FF000000"/>
      <name val="標楷體"/>
      <family val="4"/>
      <charset val="136"/>
    </font>
    <font>
      <sz val="12"/>
      <color rgb="FF000000"/>
      <name val="標楷體"/>
      <family val="4"/>
      <charset val="136"/>
    </font>
    <font>
      <sz val="12"/>
      <color rgb="FFFF0000"/>
      <name val="Times New Roman"/>
      <family val="1"/>
    </font>
    <font>
      <sz val="9"/>
      <name val="新細明體"/>
      <family val="1"/>
      <charset val="136"/>
    </font>
    <font>
      <sz val="14"/>
      <color rgb="FF000000"/>
      <name val="標楷體"/>
      <family val="4"/>
      <charset val="136"/>
    </font>
    <font>
      <sz val="14"/>
      <color rgb="FF000000"/>
      <name val="新細明體"/>
      <family val="1"/>
      <charset val="136"/>
    </font>
    <font>
      <sz val="12"/>
      <name val="新細明體"/>
      <family val="1"/>
      <charset val="136"/>
    </font>
    <font>
      <sz val="12"/>
      <name val="Times New Roman"/>
      <family val="1"/>
    </font>
    <font>
      <sz val="12"/>
      <color indexed="8"/>
      <name val="Times New Roman"/>
      <family val="1"/>
    </font>
    <font>
      <u/>
      <sz val="12"/>
      <color rgb="FF000000"/>
      <name val="標楷體"/>
      <family val="4"/>
      <charset val="136"/>
    </font>
    <font>
      <sz val="12"/>
      <color rgb="FFFF0000"/>
      <name val="標楷體"/>
      <family val="4"/>
      <charset val="136"/>
    </font>
  </fonts>
  <fills count="26">
    <fill>
      <patternFill patternType="none"/>
    </fill>
    <fill>
      <patternFill patternType="gray125"/>
    </fill>
    <fill>
      <patternFill patternType="solid">
        <fgColor rgb="FFFFFF99"/>
        <bgColor rgb="FFFFFF99"/>
      </patternFill>
    </fill>
    <fill>
      <patternFill patternType="solid">
        <fgColor rgb="FFFFFFCC"/>
        <bgColor rgb="FFFFFFCC"/>
      </patternFill>
    </fill>
    <fill>
      <patternFill patternType="solid">
        <fgColor rgb="FFFF99CC"/>
        <bgColor rgb="FFFF99CC"/>
      </patternFill>
    </fill>
    <fill>
      <patternFill patternType="solid">
        <fgColor rgb="FFCCFFCC"/>
        <bgColor rgb="FFCCFFCC"/>
      </patternFill>
    </fill>
    <fill>
      <patternFill patternType="solid">
        <fgColor rgb="FF969696"/>
        <bgColor rgb="FF969696"/>
      </patternFill>
    </fill>
    <fill>
      <patternFill patternType="solid">
        <fgColor rgb="FFC0C0C0"/>
        <bgColor rgb="FFC0C0C0"/>
      </patternFill>
    </fill>
    <fill>
      <patternFill patternType="solid">
        <fgColor rgb="FF333399"/>
        <bgColor rgb="FF333399"/>
      </patternFill>
    </fill>
    <fill>
      <patternFill patternType="solid">
        <fgColor rgb="FFFF0000"/>
        <bgColor rgb="FFFF0000"/>
      </patternFill>
    </fill>
    <fill>
      <patternFill patternType="solid">
        <fgColor rgb="FF339966"/>
        <bgColor rgb="FF339966"/>
      </patternFill>
    </fill>
    <fill>
      <patternFill patternType="solid">
        <fgColor rgb="FF800080"/>
        <bgColor rgb="FF800080"/>
      </patternFill>
    </fill>
    <fill>
      <patternFill patternType="solid">
        <fgColor rgb="FF33CCCC"/>
        <bgColor rgb="FF33CCCC"/>
      </patternFill>
    </fill>
    <fill>
      <patternFill patternType="solid">
        <fgColor rgb="FFFF6600"/>
        <bgColor rgb="FFFF6600"/>
      </patternFill>
    </fill>
    <fill>
      <patternFill patternType="solid">
        <fgColor rgb="FFFFCC99"/>
        <bgColor rgb="FFFFCC99"/>
      </patternFill>
    </fill>
    <fill>
      <patternFill patternType="solid">
        <fgColor rgb="FFCCCCFF"/>
        <bgColor rgb="FFCCCCFF"/>
      </patternFill>
    </fill>
    <fill>
      <patternFill patternType="solid">
        <fgColor rgb="FFCC99FF"/>
        <bgColor rgb="FFCC99FF"/>
      </patternFill>
    </fill>
    <fill>
      <patternFill patternType="solid">
        <fgColor rgb="FFCCFFFF"/>
        <bgColor rgb="FFCCFFFF"/>
      </patternFill>
    </fill>
    <fill>
      <patternFill patternType="solid">
        <fgColor rgb="FF99CCFF"/>
        <bgColor rgb="FF99CCFF"/>
      </patternFill>
    </fill>
    <fill>
      <patternFill patternType="solid">
        <fgColor rgb="FFFF8080"/>
        <bgColor rgb="FFFF8080"/>
      </patternFill>
    </fill>
    <fill>
      <patternFill patternType="solid">
        <fgColor rgb="FF00FF00"/>
        <bgColor rgb="FF00FF00"/>
      </patternFill>
    </fill>
    <fill>
      <patternFill patternType="solid">
        <fgColor rgb="FFFFCC00"/>
        <bgColor rgb="FFFFCC00"/>
      </patternFill>
    </fill>
    <fill>
      <patternFill patternType="solid">
        <fgColor rgb="FF0066CC"/>
        <bgColor rgb="FF0066CC"/>
      </patternFill>
    </fill>
    <fill>
      <patternFill patternType="solid">
        <fgColor rgb="FFFF9900"/>
        <bgColor rgb="FFFF9900"/>
      </patternFill>
    </fill>
    <fill>
      <patternFill patternType="solid">
        <fgColor rgb="FFFFFFFF"/>
        <bgColor rgb="FFFFFFFF"/>
      </patternFill>
    </fill>
    <fill>
      <patternFill patternType="solid">
        <fgColor indexed="9"/>
        <bgColor indexed="64"/>
      </patternFill>
    </fill>
  </fills>
  <borders count="40">
    <border>
      <left/>
      <right/>
      <top/>
      <bottom/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/>
      <right/>
      <top style="thin">
        <color rgb="FF333399"/>
      </top>
      <bottom style="double">
        <color rgb="FF333399"/>
      </bottom>
      <diagonal/>
    </border>
    <border>
      <left/>
      <right/>
      <top/>
      <bottom style="thick">
        <color rgb="FF333399"/>
      </bottom>
      <diagonal/>
    </border>
    <border>
      <left/>
      <right/>
      <top/>
      <bottom style="thick">
        <color rgb="FFC0C0C0"/>
      </bottom>
      <diagonal/>
    </border>
    <border>
      <left/>
      <right/>
      <top/>
      <bottom style="medium">
        <color rgb="FF0066CC"/>
      </bottom>
      <diagonal/>
    </border>
    <border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/>
      <right/>
      <top/>
      <bottom style="double">
        <color rgb="FFFF99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/>
      <top style="thin">
        <color indexed="64"/>
      </top>
      <bottom/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indexed="64"/>
      </bottom>
      <diagonal/>
    </border>
  </borders>
  <cellStyleXfs count="49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0" fontId="1" fillId="0" borderId="0" applyNumberFormat="0" applyFont="0" applyBorder="0" applyProtection="0"/>
    <xf numFmtId="0" fontId="1" fillId="0" borderId="0" applyNumberFormat="0" applyFont="0" applyBorder="0" applyProtection="0"/>
    <xf numFmtId="0" fontId="1" fillId="0" borderId="0" applyNumberFormat="0" applyFont="0" applyBorder="0" applyProtection="0"/>
    <xf numFmtId="0" fontId="1" fillId="0" borderId="0" applyNumberFormat="0" applyFont="0" applyBorder="0" applyProtection="0"/>
    <xf numFmtId="0" fontId="2" fillId="0" borderId="0" applyNumberFormat="0" applyBorder="0" applyProtection="0"/>
    <xf numFmtId="0" fontId="3" fillId="2" borderId="0" applyNumberFormat="0" applyBorder="0" applyAlignment="0" applyProtection="0">
      <alignment vertical="center"/>
    </xf>
    <xf numFmtId="0" fontId="1" fillId="3" borderId="1" applyNumberFormat="0" applyFont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6" borderId="6" applyNumberFormat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6" fillId="14" borderId="7" applyNumberFormat="0" applyAlignment="0" applyProtection="0">
      <alignment vertical="center"/>
    </xf>
    <xf numFmtId="0" fontId="17" fillId="7" borderId="8" applyNumberFormat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" fillId="15" borderId="0" applyNumberFormat="0" applyFont="0" applyBorder="0" applyAlignment="0" applyProtection="0">
      <alignment vertical="center"/>
    </xf>
    <xf numFmtId="0" fontId="1" fillId="4" borderId="0" applyNumberFormat="0" applyFont="0" applyBorder="0" applyAlignment="0" applyProtection="0">
      <alignment vertical="center"/>
    </xf>
    <xf numFmtId="0" fontId="1" fillId="5" borderId="0" applyNumberFormat="0" applyFont="0" applyBorder="0" applyAlignment="0" applyProtection="0">
      <alignment vertical="center"/>
    </xf>
    <xf numFmtId="0" fontId="1" fillId="16" borderId="0" applyNumberFormat="0" applyFont="0" applyBorder="0" applyAlignment="0" applyProtection="0">
      <alignment vertical="center"/>
    </xf>
    <xf numFmtId="0" fontId="1" fillId="17" borderId="0" applyNumberFormat="0" applyFont="0" applyBorder="0" applyAlignment="0" applyProtection="0">
      <alignment vertical="center"/>
    </xf>
    <xf numFmtId="0" fontId="1" fillId="14" borderId="0" applyNumberFormat="0" applyFont="0" applyBorder="0" applyAlignment="0" applyProtection="0">
      <alignment vertical="center"/>
    </xf>
    <xf numFmtId="0" fontId="1" fillId="18" borderId="0" applyNumberFormat="0" applyFont="0" applyBorder="0" applyAlignment="0" applyProtection="0">
      <alignment vertical="center"/>
    </xf>
    <xf numFmtId="0" fontId="1" fillId="19" borderId="0" applyNumberFormat="0" applyFont="0" applyBorder="0" applyAlignment="0" applyProtection="0">
      <alignment vertical="center"/>
    </xf>
    <xf numFmtId="0" fontId="1" fillId="20" borderId="0" applyNumberFormat="0" applyFont="0" applyBorder="0" applyAlignment="0" applyProtection="0">
      <alignment vertical="center"/>
    </xf>
    <xf numFmtId="0" fontId="1" fillId="16" borderId="0" applyNumberFormat="0" applyFont="0" applyBorder="0" applyAlignment="0" applyProtection="0">
      <alignment vertical="center"/>
    </xf>
    <xf numFmtId="0" fontId="1" fillId="18" borderId="0" applyNumberFormat="0" applyFont="0" applyBorder="0" applyAlignment="0" applyProtection="0">
      <alignment vertical="center"/>
    </xf>
    <xf numFmtId="0" fontId="1" fillId="21" borderId="0" applyNumberFormat="0" applyFon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25" fillId="0" borderId="0">
      <alignment vertical="center"/>
    </xf>
  </cellStyleXfs>
  <cellXfs count="142">
    <xf numFmtId="0" fontId="0" fillId="0" borderId="0" xfId="0">
      <alignment vertical="center"/>
    </xf>
    <xf numFmtId="3" fontId="19" fillId="0" borderId="0" xfId="0" applyNumberFormat="1" applyFont="1" applyAlignment="1">
      <alignment horizontal="center" vertical="center"/>
    </xf>
    <xf numFmtId="3" fontId="20" fillId="0" borderId="0" xfId="0" applyNumberFormat="1" applyFont="1" applyAlignment="1">
      <alignment horizontal="right" vertical="center"/>
    </xf>
    <xf numFmtId="3" fontId="20" fillId="0" borderId="10" xfId="0" applyNumberFormat="1" applyFont="1" applyBorder="1" applyAlignment="1">
      <alignment horizontal="center" vertical="center" wrapText="1"/>
    </xf>
    <xf numFmtId="3" fontId="20" fillId="0" borderId="13" xfId="0" applyNumberFormat="1" applyFont="1" applyBorder="1" applyAlignment="1">
      <alignment horizontal="center" vertical="center"/>
    </xf>
    <xf numFmtId="3" fontId="20" fillId="0" borderId="14" xfId="0" applyNumberFormat="1" applyFont="1" applyBorder="1" applyAlignment="1">
      <alignment horizontal="center" vertical="center" wrapText="1"/>
    </xf>
    <xf numFmtId="3" fontId="20" fillId="0" borderId="12" xfId="0" applyNumberFormat="1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 wrapText="1"/>
    </xf>
    <xf numFmtId="177" fontId="2" fillId="0" borderId="16" xfId="0" applyNumberFormat="1" applyFont="1" applyBorder="1">
      <alignment vertical="center"/>
    </xf>
    <xf numFmtId="177" fontId="2" fillId="0" borderId="17" xfId="0" applyNumberFormat="1" applyFont="1" applyBorder="1" applyAlignment="1">
      <alignment horizontal="right" vertical="center"/>
    </xf>
    <xf numFmtId="178" fontId="21" fillId="0" borderId="17" xfId="0" applyNumberFormat="1" applyFont="1" applyBorder="1" applyAlignment="1">
      <alignment horizontal="right" vertical="center"/>
    </xf>
    <xf numFmtId="0" fontId="2" fillId="0" borderId="18" xfId="0" applyFont="1" applyBorder="1" applyAlignment="1">
      <alignment horizontal="center" vertical="center" wrapText="1"/>
    </xf>
    <xf numFmtId="177" fontId="2" fillId="0" borderId="19" xfId="0" applyNumberFormat="1" applyFont="1" applyBorder="1">
      <alignment vertical="center"/>
    </xf>
    <xf numFmtId="177" fontId="2" fillId="0" borderId="0" xfId="0" applyNumberFormat="1" applyFont="1" applyAlignment="1">
      <alignment horizontal="right" vertical="center"/>
    </xf>
    <xf numFmtId="178" fontId="21" fillId="0" borderId="0" xfId="0" applyNumberFormat="1" applyFont="1" applyAlignment="1">
      <alignment horizontal="right" vertical="center"/>
    </xf>
    <xf numFmtId="0" fontId="2" fillId="0" borderId="20" xfId="0" applyFont="1" applyBorder="1" applyAlignment="1">
      <alignment horizontal="center" vertical="center" wrapText="1"/>
    </xf>
    <xf numFmtId="177" fontId="2" fillId="0" borderId="21" xfId="0" applyNumberFormat="1" applyFont="1" applyBorder="1">
      <alignment vertical="center"/>
    </xf>
    <xf numFmtId="177" fontId="2" fillId="0" borderId="22" xfId="0" applyNumberFormat="1" applyFont="1" applyBorder="1" applyAlignment="1">
      <alignment horizontal="right" vertical="center"/>
    </xf>
    <xf numFmtId="178" fontId="21" fillId="0" borderId="22" xfId="0" applyNumberFormat="1" applyFont="1" applyBorder="1" applyAlignment="1">
      <alignment horizontal="right" vertical="center"/>
    </xf>
    <xf numFmtId="0" fontId="20" fillId="0" borderId="18" xfId="6" applyFont="1" applyBorder="1" applyAlignment="1">
      <alignment horizontal="left"/>
    </xf>
    <xf numFmtId="177" fontId="0" fillId="0" borderId="0" xfId="0" applyNumberFormat="1">
      <alignment vertical="center"/>
    </xf>
    <xf numFmtId="3" fontId="20" fillId="0" borderId="23" xfId="0" applyNumberFormat="1" applyFont="1" applyBorder="1" applyAlignment="1">
      <alignment horizontal="center" vertical="center" wrapText="1"/>
    </xf>
    <xf numFmtId="3" fontId="20" fillId="0" borderId="16" xfId="0" applyNumberFormat="1" applyFont="1" applyBorder="1" applyAlignment="1">
      <alignment horizontal="center" vertical="center"/>
    </xf>
    <xf numFmtId="0" fontId="20" fillId="0" borderId="15" xfId="0" applyFont="1" applyBorder="1" applyAlignment="1">
      <alignment horizontal="left" vertical="center"/>
    </xf>
    <xf numFmtId="178" fontId="2" fillId="0" borderId="17" xfId="0" applyNumberFormat="1" applyFont="1" applyBorder="1" applyAlignment="1">
      <alignment horizontal="right" vertical="center"/>
    </xf>
    <xf numFmtId="0" fontId="20" fillId="0" borderId="0" xfId="0" applyFont="1" applyAlignment="1">
      <alignment horizontal="left" vertical="center" wrapText="1"/>
    </xf>
    <xf numFmtId="178" fontId="2" fillId="0" borderId="0" xfId="0" applyNumberFormat="1" applyFont="1" applyAlignment="1">
      <alignment horizontal="right" vertical="center"/>
    </xf>
    <xf numFmtId="0" fontId="20" fillId="0" borderId="22" xfId="0" applyFont="1" applyBorder="1" applyAlignment="1">
      <alignment horizontal="left" vertical="center" wrapText="1"/>
    </xf>
    <xf numFmtId="178" fontId="2" fillId="0" borderId="22" xfId="0" applyNumberFormat="1" applyFont="1" applyBorder="1" applyAlignment="1">
      <alignment horizontal="right" vertical="center"/>
    </xf>
    <xf numFmtId="0" fontId="20" fillId="0" borderId="17" xfId="6" applyFont="1" applyBorder="1" applyAlignment="1">
      <alignment horizontal="left"/>
    </xf>
    <xf numFmtId="0" fontId="20" fillId="0" borderId="0" xfId="6" applyFont="1" applyAlignment="1">
      <alignment horizontal="left"/>
    </xf>
    <xf numFmtId="177" fontId="2" fillId="0" borderId="19" xfId="0" applyNumberFormat="1" applyFont="1" applyBorder="1" applyAlignment="1">
      <alignment horizontal="right" vertical="center"/>
    </xf>
    <xf numFmtId="177" fontId="2" fillId="0" borderId="17" xfId="0" applyNumberFormat="1" applyFont="1" applyBorder="1">
      <alignment vertical="center"/>
    </xf>
    <xf numFmtId="10" fontId="2" fillId="0" borderId="17" xfId="0" applyNumberFormat="1" applyFont="1" applyBorder="1" applyAlignment="1">
      <alignment horizontal="right" vertical="center"/>
    </xf>
    <xf numFmtId="10" fontId="2" fillId="0" borderId="0" xfId="0" applyNumberFormat="1" applyFont="1" applyAlignment="1">
      <alignment horizontal="right" vertical="center"/>
    </xf>
    <xf numFmtId="10" fontId="2" fillId="0" borderId="22" xfId="0" applyNumberFormat="1" applyFont="1" applyBorder="1" applyAlignment="1">
      <alignment horizontal="right" vertical="center"/>
    </xf>
    <xf numFmtId="177" fontId="2" fillId="0" borderId="16" xfId="0" applyNumberFormat="1" applyFont="1" applyBorder="1" applyAlignment="1">
      <alignment horizontal="right" vertical="center"/>
    </xf>
    <xf numFmtId="177" fontId="2" fillId="0" borderId="21" xfId="0" applyNumberFormat="1" applyFont="1" applyBorder="1" applyAlignment="1">
      <alignment horizontal="right" vertical="center"/>
    </xf>
    <xf numFmtId="0" fontId="23" fillId="0" borderId="0" xfId="0" applyFont="1">
      <alignment vertical="center"/>
    </xf>
    <xf numFmtId="0" fontId="24" fillId="0" borderId="0" xfId="0" applyFont="1">
      <alignment vertical="center"/>
    </xf>
    <xf numFmtId="0" fontId="20" fillId="0" borderId="0" xfId="0" applyFont="1">
      <alignment vertical="center"/>
    </xf>
    <xf numFmtId="179" fontId="2" fillId="0" borderId="16" xfId="1" applyNumberFormat="1" applyFont="1" applyFill="1" applyBorder="1" applyAlignment="1">
      <alignment horizontal="right" vertical="center"/>
    </xf>
    <xf numFmtId="179" fontId="2" fillId="0" borderId="17" xfId="1" applyNumberFormat="1" applyFont="1" applyFill="1" applyBorder="1" applyAlignment="1">
      <alignment horizontal="right" vertical="center"/>
    </xf>
    <xf numFmtId="179" fontId="2" fillId="0" borderId="19" xfId="1" applyNumberFormat="1" applyFont="1" applyBorder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19" xfId="0" applyNumberFormat="1" applyFont="1" applyBorder="1" applyAlignment="1">
      <alignment horizontal="right" vertical="center"/>
    </xf>
    <xf numFmtId="180" fontId="2" fillId="0" borderId="0" xfId="0" applyNumberFormat="1" applyFont="1" applyAlignment="1">
      <alignment horizontal="right" vertical="center"/>
    </xf>
    <xf numFmtId="0" fontId="0" fillId="0" borderId="0" xfId="0" applyAlignment="1">
      <alignment horizontal="center" vertical="center"/>
    </xf>
    <xf numFmtId="179" fontId="2" fillId="0" borderId="21" xfId="1" applyNumberFormat="1" applyFont="1" applyBorder="1" applyAlignment="1">
      <alignment horizontal="right" vertical="center"/>
    </xf>
    <xf numFmtId="179" fontId="2" fillId="0" borderId="22" xfId="1" applyNumberFormat="1" applyFont="1" applyBorder="1" applyAlignment="1">
      <alignment horizontal="right" vertical="center"/>
    </xf>
    <xf numFmtId="0" fontId="20" fillId="0" borderId="17" xfId="6" applyFont="1" applyBorder="1"/>
    <xf numFmtId="0" fontId="20" fillId="0" borderId="0" xfId="6" applyFont="1"/>
    <xf numFmtId="179" fontId="2" fillId="0" borderId="19" xfId="1" applyNumberFormat="1" applyFont="1" applyFill="1" applyBorder="1" applyAlignment="1">
      <alignment horizontal="right" vertical="center"/>
    </xf>
    <xf numFmtId="179" fontId="2" fillId="0" borderId="0" xfId="1" applyNumberFormat="1" applyFont="1" applyFill="1" applyBorder="1" applyAlignment="1">
      <alignment horizontal="right" vertical="center"/>
    </xf>
    <xf numFmtId="179" fontId="2" fillId="0" borderId="25" xfId="1" applyNumberFormat="1" applyFont="1" applyFill="1" applyBorder="1" applyAlignment="1">
      <alignment horizontal="right" vertical="center"/>
    </xf>
    <xf numFmtId="0" fontId="20" fillId="0" borderId="26" xfId="0" applyFont="1" applyBorder="1" applyAlignment="1">
      <alignment horizontal="left" vertical="center" wrapText="1"/>
    </xf>
    <xf numFmtId="0" fontId="2" fillId="0" borderId="17" xfId="1" applyNumberFormat="1" applyFont="1" applyFill="1" applyBorder="1" applyAlignment="1">
      <alignment horizontal="right" vertical="center"/>
    </xf>
    <xf numFmtId="0" fontId="2" fillId="0" borderId="0" xfId="1" applyNumberFormat="1" applyFont="1" applyAlignment="1">
      <alignment horizontal="right" vertical="center"/>
    </xf>
    <xf numFmtId="0" fontId="2" fillId="0" borderId="22" xfId="1" applyNumberFormat="1" applyFont="1" applyBorder="1" applyAlignment="1">
      <alignment horizontal="right" vertical="center"/>
    </xf>
    <xf numFmtId="41" fontId="2" fillId="0" borderId="0" xfId="0" applyNumberFormat="1" applyFont="1" applyAlignment="1">
      <alignment horizontal="right" vertical="center"/>
    </xf>
    <xf numFmtId="41" fontId="2" fillId="0" borderId="19" xfId="1" applyNumberFormat="1" applyFont="1" applyFill="1" applyBorder="1" applyAlignment="1">
      <alignment horizontal="right" vertical="center"/>
    </xf>
    <xf numFmtId="0" fontId="2" fillId="0" borderId="17" xfId="0" applyFont="1" applyBorder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2" fillId="0" borderId="22" xfId="0" applyFont="1" applyBorder="1" applyAlignment="1">
      <alignment horizontal="right" vertical="center"/>
    </xf>
    <xf numFmtId="181" fontId="2" fillId="0" borderId="16" xfId="1" applyNumberFormat="1" applyFont="1" applyFill="1" applyBorder="1" applyAlignment="1">
      <alignment horizontal="right" vertical="center"/>
    </xf>
    <xf numFmtId="181" fontId="2" fillId="0" borderId="17" xfId="1" applyNumberFormat="1" applyFont="1" applyFill="1" applyBorder="1" applyAlignment="1">
      <alignment horizontal="right" vertical="center"/>
    </xf>
    <xf numFmtId="181" fontId="2" fillId="0" borderId="19" xfId="1" applyNumberFormat="1" applyFont="1" applyFill="1" applyBorder="1" applyAlignment="1">
      <alignment horizontal="right" vertical="center"/>
    </xf>
    <xf numFmtId="181" fontId="2" fillId="0" borderId="0" xfId="1" applyNumberFormat="1" applyFont="1" applyAlignment="1">
      <alignment horizontal="right" vertical="center"/>
    </xf>
    <xf numFmtId="181" fontId="2" fillId="0" borderId="0" xfId="0" applyNumberFormat="1" applyFont="1" applyAlignment="1">
      <alignment horizontal="right" vertical="center"/>
    </xf>
    <xf numFmtId="181" fontId="2" fillId="0" borderId="0" xfId="1" applyNumberFormat="1" applyFont="1" applyFill="1" applyBorder="1" applyAlignment="1">
      <alignment horizontal="right" vertical="center"/>
    </xf>
    <xf numFmtId="181" fontId="2" fillId="0" borderId="25" xfId="1" applyNumberFormat="1" applyFont="1" applyFill="1" applyBorder="1" applyAlignment="1">
      <alignment horizontal="right" vertical="center"/>
    </xf>
    <xf numFmtId="181" fontId="2" fillId="0" borderId="22" xfId="1" applyNumberFormat="1" applyFont="1" applyBorder="1" applyAlignment="1">
      <alignment horizontal="right" vertical="center"/>
    </xf>
    <xf numFmtId="0" fontId="20" fillId="0" borderId="17" xfId="0" applyFont="1" applyBorder="1" applyAlignment="1">
      <alignment horizontal="left" vertical="center"/>
    </xf>
    <xf numFmtId="177" fontId="26" fillId="0" borderId="16" xfId="48" quotePrefix="1" applyNumberFormat="1" applyFont="1" applyBorder="1" applyAlignment="1">
      <alignment horizontal="right" vertical="center"/>
    </xf>
    <xf numFmtId="177" fontId="26" fillId="0" borderId="19" xfId="48" quotePrefix="1" applyNumberFormat="1" applyFont="1" applyBorder="1" applyAlignment="1">
      <alignment horizontal="right" vertical="center"/>
    </xf>
    <xf numFmtId="177" fontId="26" fillId="0" borderId="25" xfId="48" quotePrefix="1" applyNumberFormat="1" applyFont="1" applyBorder="1" applyAlignment="1">
      <alignment horizontal="right" vertical="center"/>
    </xf>
    <xf numFmtId="182" fontId="26" fillId="0" borderId="27" xfId="1" applyNumberFormat="1" applyFont="1" applyBorder="1" applyAlignment="1">
      <alignment horizontal="right" vertical="center"/>
    </xf>
    <xf numFmtId="182" fontId="27" fillId="25" borderId="0" xfId="0" applyNumberFormat="1" applyFont="1" applyFill="1" applyAlignment="1">
      <alignment horizontal="right" vertical="center" wrapText="1"/>
    </xf>
    <xf numFmtId="182" fontId="27" fillId="25" borderId="0" xfId="0" applyNumberFormat="1" applyFont="1" applyFill="1" applyAlignment="1">
      <alignment horizontal="center" vertical="center" wrapText="1"/>
    </xf>
    <xf numFmtId="182" fontId="26" fillId="0" borderId="0" xfId="1" applyNumberFormat="1" applyFont="1" applyBorder="1" applyAlignment="1">
      <alignment horizontal="right" vertical="center"/>
    </xf>
    <xf numFmtId="182" fontId="26" fillId="0" borderId="0" xfId="1" applyNumberFormat="1" applyFont="1" applyFill="1" applyBorder="1" applyAlignment="1">
      <alignment horizontal="right" vertical="center"/>
    </xf>
    <xf numFmtId="182" fontId="26" fillId="0" borderId="0" xfId="1" quotePrefix="1" applyNumberFormat="1" applyFont="1" applyFill="1" applyBorder="1" applyAlignment="1">
      <alignment horizontal="right" vertical="center"/>
    </xf>
    <xf numFmtId="182" fontId="26" fillId="0" borderId="0" xfId="1" quotePrefix="1" applyNumberFormat="1" applyFont="1" applyBorder="1" applyAlignment="1">
      <alignment horizontal="right" vertical="center"/>
    </xf>
    <xf numFmtId="182" fontId="26" fillId="0" borderId="28" xfId="1" quotePrefix="1" applyNumberFormat="1" applyFont="1" applyBorder="1" applyAlignment="1">
      <alignment horizontal="right" vertical="center"/>
    </xf>
    <xf numFmtId="182" fontId="27" fillId="25" borderId="28" xfId="0" applyNumberFormat="1" applyFont="1" applyFill="1" applyBorder="1" applyAlignment="1">
      <alignment horizontal="right" vertical="center" wrapText="1"/>
    </xf>
    <xf numFmtId="182" fontId="27" fillId="25" borderId="28" xfId="0" applyNumberFormat="1" applyFont="1" applyFill="1" applyBorder="1" applyAlignment="1">
      <alignment horizontal="center" vertical="center" wrapText="1"/>
    </xf>
    <xf numFmtId="182" fontId="27" fillId="25" borderId="0" xfId="0" applyNumberFormat="1" applyFont="1" applyFill="1" applyAlignment="1" applyProtection="1">
      <alignment horizontal="right" vertical="center" wrapText="1"/>
      <protection locked="0"/>
    </xf>
    <xf numFmtId="182" fontId="27" fillId="0" borderId="31" xfId="0" applyNumberFormat="1" applyFont="1" applyBorder="1" applyAlignment="1">
      <alignment horizontal="right" vertical="center" wrapText="1"/>
    </xf>
    <xf numFmtId="182" fontId="27" fillId="0" borderId="28" xfId="0" applyNumberFormat="1" applyFont="1" applyBorder="1" applyAlignment="1">
      <alignment horizontal="right" vertical="center" wrapText="1"/>
    </xf>
    <xf numFmtId="182" fontId="27" fillId="0" borderId="26" xfId="0" applyNumberFormat="1" applyFont="1" applyBorder="1" applyAlignment="1">
      <alignment horizontal="right" vertical="center" wrapText="1"/>
    </xf>
    <xf numFmtId="182" fontId="27" fillId="0" borderId="0" xfId="0" applyNumberFormat="1" applyFont="1" applyAlignment="1">
      <alignment horizontal="right" vertical="center" wrapText="1"/>
    </xf>
    <xf numFmtId="41" fontId="27" fillId="0" borderId="0" xfId="0" applyNumberFormat="1" applyFont="1" applyAlignment="1">
      <alignment horizontal="right" vertical="center" wrapText="1"/>
    </xf>
    <xf numFmtId="41" fontId="26" fillId="0" borderId="28" xfId="1" quotePrefix="1" applyNumberFormat="1" applyFont="1" applyBorder="1" applyAlignment="1">
      <alignment horizontal="center" vertical="center"/>
    </xf>
    <xf numFmtId="41" fontId="26" fillId="0" borderId="30" xfId="48" quotePrefix="1" applyNumberFormat="1" applyFont="1" applyBorder="1" applyAlignment="1">
      <alignment horizontal="center" vertical="center"/>
    </xf>
    <xf numFmtId="41" fontId="26" fillId="0" borderId="0" xfId="1" quotePrefix="1" applyNumberFormat="1" applyFont="1" applyFill="1" applyBorder="1" applyAlignment="1">
      <alignment horizontal="center" vertical="center"/>
    </xf>
    <xf numFmtId="41" fontId="26" fillId="0" borderId="0" xfId="1" applyNumberFormat="1" applyFont="1" applyFill="1" applyBorder="1" applyAlignment="1">
      <alignment horizontal="center" vertical="center"/>
    </xf>
    <xf numFmtId="41" fontId="26" fillId="0" borderId="0" xfId="1" applyNumberFormat="1" applyFont="1" applyBorder="1" applyAlignment="1">
      <alignment horizontal="center" vertical="center"/>
    </xf>
    <xf numFmtId="41" fontId="26" fillId="0" borderId="29" xfId="48" quotePrefix="1" applyNumberFormat="1" applyFont="1" applyBorder="1" applyAlignment="1">
      <alignment horizontal="center" vertical="center"/>
    </xf>
    <xf numFmtId="41" fontId="27" fillId="0" borderId="26" xfId="0" applyNumberFormat="1" applyFont="1" applyBorder="1" applyAlignment="1">
      <alignment horizontal="right" vertical="center" wrapText="1"/>
    </xf>
    <xf numFmtId="41" fontId="27" fillId="0" borderId="0" xfId="0" applyNumberFormat="1" applyFont="1" applyAlignment="1">
      <alignment horizontal="center" vertical="center" wrapText="1"/>
    </xf>
    <xf numFmtId="41" fontId="27" fillId="0" borderId="28" xfId="0" applyNumberFormat="1" applyFont="1" applyBorder="1" applyAlignment="1">
      <alignment horizontal="center" vertical="center" wrapText="1"/>
    </xf>
    <xf numFmtId="0" fontId="20" fillId="0" borderId="0" xfId="0" applyFont="1" applyAlignment="1">
      <alignment horizontal="left" vertical="center"/>
    </xf>
    <xf numFmtId="41" fontId="26" fillId="0" borderId="29" xfId="48" quotePrefix="1" applyNumberFormat="1" applyFont="1" applyBorder="1" applyAlignment="1">
      <alignment horizontal="right" vertical="center"/>
    </xf>
    <xf numFmtId="3" fontId="20" fillId="0" borderId="35" xfId="0" applyNumberFormat="1" applyFont="1" applyBorder="1" applyAlignment="1">
      <alignment horizontal="center" vertical="center" wrapText="1"/>
    </xf>
    <xf numFmtId="3" fontId="20" fillId="0" borderId="36" xfId="0" applyNumberFormat="1" applyFont="1" applyBorder="1" applyAlignment="1">
      <alignment horizontal="center" vertical="center"/>
    </xf>
    <xf numFmtId="3" fontId="20" fillId="0" borderId="38" xfId="0" applyNumberFormat="1" applyFont="1" applyBorder="1" applyAlignment="1">
      <alignment horizontal="center" vertical="center" wrapText="1"/>
    </xf>
    <xf numFmtId="3" fontId="20" fillId="0" borderId="39" xfId="0" applyNumberFormat="1" applyFont="1" applyBorder="1" applyAlignment="1">
      <alignment horizontal="center" vertical="center"/>
    </xf>
    <xf numFmtId="3" fontId="19" fillId="0" borderId="0" xfId="0" applyNumberFormat="1" applyFont="1" applyBorder="1" applyAlignment="1">
      <alignment horizontal="center" vertical="center"/>
    </xf>
    <xf numFmtId="0" fontId="0" fillId="0" borderId="0" xfId="0" applyBorder="1">
      <alignment vertical="center"/>
    </xf>
    <xf numFmtId="0" fontId="20" fillId="0" borderId="0" xfId="6" applyFont="1" applyBorder="1"/>
    <xf numFmtId="3" fontId="19" fillId="0" borderId="0" xfId="0" applyNumberFormat="1" applyFont="1" applyAlignment="1">
      <alignment horizontal="center" vertical="center"/>
    </xf>
    <xf numFmtId="0" fontId="27" fillId="25" borderId="0" xfId="0" applyFont="1" applyFill="1" applyBorder="1" applyAlignment="1" applyProtection="1">
      <alignment horizontal="center" vertical="center" wrapText="1"/>
    </xf>
    <xf numFmtId="4" fontId="27" fillId="25" borderId="0" xfId="0" applyNumberFormat="1" applyFont="1" applyFill="1" applyBorder="1" applyAlignment="1" applyProtection="1">
      <alignment horizontal="right" vertical="center" wrapText="1"/>
    </xf>
    <xf numFmtId="0" fontId="2" fillId="0" borderId="0" xfId="0" applyFont="1" applyAlignment="1">
      <alignment horizontal="center" vertical="center"/>
    </xf>
    <xf numFmtId="0" fontId="27" fillId="25" borderId="28" xfId="0" applyFont="1" applyFill="1" applyBorder="1" applyAlignment="1" applyProtection="1">
      <alignment horizontal="center" vertical="center" wrapText="1"/>
    </xf>
    <xf numFmtId="4" fontId="27" fillId="25" borderId="28" xfId="0" applyNumberFormat="1" applyFont="1" applyFill="1" applyBorder="1" applyAlignment="1" applyProtection="1">
      <alignment horizontal="right" vertical="center" wrapText="1"/>
    </xf>
    <xf numFmtId="3" fontId="19" fillId="0" borderId="0" xfId="0" applyNumberFormat="1" applyFont="1" applyAlignment="1">
      <alignment horizontal="center" vertical="center"/>
    </xf>
    <xf numFmtId="0" fontId="20" fillId="0" borderId="10" xfId="0" applyFont="1" applyBorder="1" applyAlignment="1">
      <alignment horizontal="center" vertical="center"/>
    </xf>
    <xf numFmtId="3" fontId="20" fillId="0" borderId="11" xfId="0" applyNumberFormat="1" applyFont="1" applyBorder="1" applyAlignment="1">
      <alignment horizontal="center" vertical="center" wrapText="1"/>
    </xf>
    <xf numFmtId="3" fontId="20" fillId="0" borderId="12" xfId="0" applyNumberFormat="1" applyFont="1" applyBorder="1" applyAlignment="1">
      <alignment horizontal="center" vertical="center"/>
    </xf>
    <xf numFmtId="3" fontId="23" fillId="0" borderId="22" xfId="0" applyNumberFormat="1" applyFont="1" applyBorder="1" applyAlignment="1">
      <alignment horizontal="center" vertical="center"/>
    </xf>
    <xf numFmtId="3" fontId="20" fillId="0" borderId="22" xfId="0" applyNumberFormat="1" applyFont="1" applyBorder="1" applyAlignment="1">
      <alignment horizontal="right" vertical="center"/>
    </xf>
    <xf numFmtId="0" fontId="0" fillId="24" borderId="10" xfId="0" applyFill="1" applyBorder="1">
      <alignment vertical="center"/>
    </xf>
    <xf numFmtId="0" fontId="20" fillId="24" borderId="10" xfId="0" applyFont="1" applyFill="1" applyBorder="1" applyAlignment="1">
      <alignment horizontal="center" vertical="center"/>
    </xf>
    <xf numFmtId="0" fontId="23" fillId="0" borderId="22" xfId="0" applyFont="1" applyBorder="1" applyAlignment="1">
      <alignment horizontal="center" vertical="center"/>
    </xf>
    <xf numFmtId="0" fontId="20" fillId="0" borderId="22" xfId="0" applyFont="1" applyBorder="1" applyAlignment="1">
      <alignment horizontal="right" vertical="center"/>
    </xf>
    <xf numFmtId="0" fontId="20" fillId="24" borderId="15" xfId="0" applyFont="1" applyFill="1" applyBorder="1" applyAlignment="1">
      <alignment horizontal="center" vertical="center"/>
    </xf>
    <xf numFmtId="0" fontId="20" fillId="24" borderId="20" xfId="0" applyFont="1" applyFill="1" applyBorder="1" applyAlignment="1">
      <alignment horizontal="center" vertical="center"/>
    </xf>
    <xf numFmtId="3" fontId="20" fillId="0" borderId="24" xfId="0" applyNumberFormat="1" applyFont="1" applyBorder="1" applyAlignment="1">
      <alignment horizontal="center" vertical="center"/>
    </xf>
    <xf numFmtId="3" fontId="20" fillId="0" borderId="14" xfId="0" applyNumberFormat="1" applyFont="1" applyBorder="1" applyAlignment="1">
      <alignment horizontal="center" vertical="center"/>
    </xf>
    <xf numFmtId="3" fontId="20" fillId="0" borderId="16" xfId="0" applyNumberFormat="1" applyFont="1" applyBorder="1" applyAlignment="1">
      <alignment horizontal="center" vertical="center"/>
    </xf>
    <xf numFmtId="3" fontId="20" fillId="0" borderId="21" xfId="0" applyNumberFormat="1" applyFont="1" applyBorder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0" fillId="0" borderId="0" xfId="0" applyFont="1" applyAlignment="1">
      <alignment horizontal="right" vertical="center"/>
    </xf>
    <xf numFmtId="0" fontId="20" fillId="24" borderId="32" xfId="0" applyFont="1" applyFill="1" applyBorder="1" applyAlignment="1">
      <alignment horizontal="center" vertical="center"/>
    </xf>
    <xf numFmtId="0" fontId="20" fillId="24" borderId="37" xfId="0" applyFont="1" applyFill="1" applyBorder="1" applyAlignment="1">
      <alignment horizontal="center" vertical="center"/>
    </xf>
    <xf numFmtId="3" fontId="20" fillId="0" borderId="33" xfId="0" applyNumberFormat="1" applyFont="1" applyBorder="1" applyAlignment="1">
      <alignment horizontal="center" vertical="center"/>
    </xf>
    <xf numFmtId="3" fontId="20" fillId="0" borderId="38" xfId="0" applyNumberFormat="1" applyFont="1" applyBorder="1" applyAlignment="1">
      <alignment horizontal="center" vertical="center"/>
    </xf>
    <xf numFmtId="3" fontId="20" fillId="0" borderId="34" xfId="0" applyNumberFormat="1" applyFont="1" applyBorder="1" applyAlignment="1">
      <alignment horizontal="center" vertical="center"/>
    </xf>
    <xf numFmtId="3" fontId="20" fillId="0" borderId="25" xfId="0" applyNumberFormat="1" applyFont="1" applyBorder="1" applyAlignment="1">
      <alignment horizontal="center" vertical="center"/>
    </xf>
    <xf numFmtId="0" fontId="20" fillId="0" borderId="0" xfId="0" applyFont="1" applyBorder="1" applyAlignment="1">
      <alignment horizontal="left" vertical="center" wrapText="1"/>
    </xf>
    <xf numFmtId="0" fontId="29" fillId="0" borderId="0" xfId="0" applyFont="1" applyAlignment="1">
      <alignment horizontal="left" vertical="center" wrapText="1"/>
    </xf>
  </cellXfs>
  <cellStyles count="49">
    <cellStyle name="20% - 輔色1 2" xfId="30" xr:uid="{00000000-0005-0000-0000-000000000000}"/>
    <cellStyle name="20% - 輔色2 2" xfId="31" xr:uid="{00000000-0005-0000-0000-000001000000}"/>
    <cellStyle name="20% - 輔色3 2" xfId="32" xr:uid="{00000000-0005-0000-0000-000002000000}"/>
    <cellStyle name="20% - 輔色4 2" xfId="33" xr:uid="{00000000-0005-0000-0000-000003000000}"/>
    <cellStyle name="20% - 輔色5 2" xfId="34" xr:uid="{00000000-0005-0000-0000-000004000000}"/>
    <cellStyle name="20% - 輔色6 2" xfId="35" xr:uid="{00000000-0005-0000-0000-000005000000}"/>
    <cellStyle name="40% - 輔色1 2" xfId="36" xr:uid="{00000000-0005-0000-0000-000006000000}"/>
    <cellStyle name="40% - 輔色2 2" xfId="37" xr:uid="{00000000-0005-0000-0000-000007000000}"/>
    <cellStyle name="40% - 輔色3 2" xfId="38" xr:uid="{00000000-0005-0000-0000-000008000000}"/>
    <cellStyle name="40% - 輔色4 2" xfId="39" xr:uid="{00000000-0005-0000-0000-000009000000}"/>
    <cellStyle name="40% - 輔色5 2" xfId="40" xr:uid="{00000000-0005-0000-0000-00000A000000}"/>
    <cellStyle name="40% - 輔色6 2" xfId="41" xr:uid="{00000000-0005-0000-0000-00000B000000}"/>
    <cellStyle name="60% - 輔色1 2" xfId="42" xr:uid="{00000000-0005-0000-0000-00000C000000}"/>
    <cellStyle name="60% - 輔色2 2" xfId="43" xr:uid="{00000000-0005-0000-0000-00000D000000}"/>
    <cellStyle name="60% - 輔色3 2" xfId="44" xr:uid="{00000000-0005-0000-0000-00000E000000}"/>
    <cellStyle name="60% - 輔色4 2" xfId="45" xr:uid="{00000000-0005-0000-0000-00000F000000}"/>
    <cellStyle name="60% - 輔色5 2" xfId="46" xr:uid="{00000000-0005-0000-0000-000010000000}"/>
    <cellStyle name="60% - 輔色6 2" xfId="47" xr:uid="{00000000-0005-0000-0000-000011000000}"/>
    <cellStyle name="一般" xfId="0" builtinId="0" customBuiltin="1"/>
    <cellStyle name="一般 2" xfId="2" xr:uid="{00000000-0005-0000-0000-000013000000}"/>
    <cellStyle name="一般 3" xfId="3" xr:uid="{00000000-0005-0000-0000-000014000000}"/>
    <cellStyle name="一般 4" xfId="4" xr:uid="{00000000-0005-0000-0000-000015000000}"/>
    <cellStyle name="一般 5" xfId="5" xr:uid="{00000000-0005-0000-0000-000016000000}"/>
    <cellStyle name="一般 6" xfId="48" xr:uid="{CE6BE599-B13B-41BC-A0CF-E3A9579989D1}"/>
    <cellStyle name="一般_Sheet1" xfId="6" xr:uid="{00000000-0005-0000-0000-000017000000}"/>
    <cellStyle name="千分位" xfId="1" builtinId="3" customBuiltin="1"/>
    <cellStyle name="中等 2" xfId="7" xr:uid="{00000000-0005-0000-0000-000019000000}"/>
    <cellStyle name="合計 2" xfId="9" xr:uid="{00000000-0005-0000-0000-00001A000000}"/>
    <cellStyle name="好 2" xfId="11" xr:uid="{00000000-0005-0000-0000-00001B000000}"/>
    <cellStyle name="計算方式 2" xfId="18" xr:uid="{00000000-0005-0000-0000-00001C000000}"/>
    <cellStyle name="連結的儲存格 2" xfId="29" xr:uid="{00000000-0005-0000-0000-00001D000000}"/>
    <cellStyle name="備註 2" xfId="8" xr:uid="{00000000-0005-0000-0000-00001E000000}"/>
    <cellStyle name="說明文字 2" xfId="19" xr:uid="{00000000-0005-0000-0000-00001F000000}"/>
    <cellStyle name="輔色1 2" xfId="21" xr:uid="{00000000-0005-0000-0000-000020000000}"/>
    <cellStyle name="輔色2 2" xfId="22" xr:uid="{00000000-0005-0000-0000-000021000000}"/>
    <cellStyle name="輔色3 2" xfId="23" xr:uid="{00000000-0005-0000-0000-000022000000}"/>
    <cellStyle name="輔色4 2" xfId="24" xr:uid="{00000000-0005-0000-0000-000023000000}"/>
    <cellStyle name="輔色5 2" xfId="25" xr:uid="{00000000-0005-0000-0000-000024000000}"/>
    <cellStyle name="輔色6 2" xfId="26" xr:uid="{00000000-0005-0000-0000-000025000000}"/>
    <cellStyle name="標題 1 2" xfId="12" xr:uid="{00000000-0005-0000-0000-000026000000}"/>
    <cellStyle name="標題 2 2" xfId="13" xr:uid="{00000000-0005-0000-0000-000027000000}"/>
    <cellStyle name="標題 3 2" xfId="14" xr:uid="{00000000-0005-0000-0000-000028000000}"/>
    <cellStyle name="標題 4 2" xfId="15" xr:uid="{00000000-0005-0000-0000-000029000000}"/>
    <cellStyle name="標題 5" xfId="16" xr:uid="{00000000-0005-0000-0000-00002A000000}"/>
    <cellStyle name="輸入 2" xfId="27" xr:uid="{00000000-0005-0000-0000-00002B000000}"/>
    <cellStyle name="輸出 2" xfId="28" xr:uid="{00000000-0005-0000-0000-00002C000000}"/>
    <cellStyle name="檢查儲存格 2" xfId="17" xr:uid="{00000000-0005-0000-0000-00002D000000}"/>
    <cellStyle name="壞 2" xfId="10" xr:uid="{00000000-0005-0000-0000-00002E000000}"/>
    <cellStyle name="警告文字 2" xfId="20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1"/>
  <sheetViews>
    <sheetView workbookViewId="0">
      <selection activeCell="A7" sqref="A7:XFD7"/>
    </sheetView>
  </sheetViews>
  <sheetFormatPr defaultRowHeight="16.5"/>
  <cols>
    <col min="1" max="1" width="9.5" customWidth="1"/>
    <col min="2" max="2" width="11.75" customWidth="1"/>
    <col min="3" max="3" width="13" customWidth="1"/>
    <col min="4" max="4" width="13.5" customWidth="1"/>
    <col min="5" max="5" width="13.875" customWidth="1"/>
    <col min="6" max="6" width="13.75" customWidth="1"/>
    <col min="7" max="7" width="9" customWidth="1"/>
  </cols>
  <sheetData>
    <row r="1" spans="1:6" ht="42" customHeight="1">
      <c r="A1" s="116" t="s">
        <v>0</v>
      </c>
      <c r="B1" s="116"/>
      <c r="C1" s="116"/>
      <c r="D1" s="116"/>
      <c r="E1" s="116"/>
      <c r="F1" s="116"/>
    </row>
    <row r="2" spans="1:6" ht="16.5" customHeight="1">
      <c r="A2" s="1"/>
      <c r="B2" s="1"/>
      <c r="C2" s="1"/>
      <c r="D2" s="1"/>
      <c r="E2" s="1"/>
      <c r="F2" s="2" t="s">
        <v>1</v>
      </c>
    </row>
    <row r="3" spans="1:6" ht="23.1" customHeight="1">
      <c r="A3" s="117" t="s">
        <v>2</v>
      </c>
      <c r="B3" s="118" t="s">
        <v>3</v>
      </c>
      <c r="C3" s="119" t="s">
        <v>4</v>
      </c>
      <c r="D3" s="3"/>
      <c r="E3" s="119" t="s">
        <v>5</v>
      </c>
      <c r="F3" s="4"/>
    </row>
    <row r="4" spans="1:6" ht="23.1" customHeight="1">
      <c r="A4" s="117"/>
      <c r="B4" s="118"/>
      <c r="C4" s="119"/>
      <c r="D4" s="5" t="s">
        <v>6</v>
      </c>
      <c r="E4" s="119"/>
      <c r="F4" s="6" t="s">
        <v>6</v>
      </c>
    </row>
    <row r="5" spans="1:6" ht="23.1" customHeight="1">
      <c r="A5" s="7">
        <v>101</v>
      </c>
      <c r="B5" s="8">
        <v>10720</v>
      </c>
      <c r="C5" s="9">
        <v>8402</v>
      </c>
      <c r="D5" s="10">
        <v>78.38</v>
      </c>
      <c r="E5" s="9">
        <v>2318</v>
      </c>
      <c r="F5" s="10">
        <v>21.62</v>
      </c>
    </row>
    <row r="6" spans="1:6" ht="23.1" customHeight="1">
      <c r="A6" s="11">
        <v>102</v>
      </c>
      <c r="B6" s="12">
        <v>10853</v>
      </c>
      <c r="C6" s="13">
        <v>8491</v>
      </c>
      <c r="D6" s="14">
        <v>78.239999999999995</v>
      </c>
      <c r="E6" s="13">
        <v>2362</v>
      </c>
      <c r="F6" s="14">
        <v>21.76</v>
      </c>
    </row>
    <row r="7" spans="1:6" ht="23.1" customHeight="1">
      <c r="A7" s="15">
        <v>103</v>
      </c>
      <c r="B7" s="16">
        <v>10867</v>
      </c>
      <c r="C7" s="17">
        <v>8482</v>
      </c>
      <c r="D7" s="18">
        <v>78.05</v>
      </c>
      <c r="E7" s="17">
        <v>2385</v>
      </c>
      <c r="F7" s="18">
        <v>21.95</v>
      </c>
    </row>
    <row r="8" spans="1:6">
      <c r="A8" s="19" t="s">
        <v>7</v>
      </c>
    </row>
    <row r="9" spans="1:6">
      <c r="A9" s="19" t="s">
        <v>8</v>
      </c>
    </row>
    <row r="11" spans="1:6">
      <c r="B11" s="20"/>
      <c r="C11" s="20"/>
    </row>
  </sheetData>
  <mergeCells count="5">
    <mergeCell ref="A1:F1"/>
    <mergeCell ref="A3:A4"/>
    <mergeCell ref="B3:B4"/>
    <mergeCell ref="C3:C4"/>
    <mergeCell ref="E3:E4"/>
  </mergeCells>
  <phoneticPr fontId="22" type="noConversion"/>
  <pageMargins left="0.75000000000000011" right="0.75000000000000011" top="1" bottom="1" header="0.5" footer="0.5"/>
  <pageSetup paperSize="0" fitToWidth="0" fitToHeight="0" orientation="landscape" horizontalDpi="0" verticalDpi="0" copies="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32"/>
  <sheetViews>
    <sheetView workbookViewId="0">
      <selection sqref="A1:F1"/>
    </sheetView>
  </sheetViews>
  <sheetFormatPr defaultRowHeight="16.5"/>
  <cols>
    <col min="1" max="1" width="32.375" customWidth="1"/>
    <col min="2" max="3" width="11.625" customWidth="1"/>
    <col min="4" max="4" width="9.625" customWidth="1"/>
    <col min="5" max="5" width="11.625" customWidth="1"/>
    <col min="6" max="6" width="9.875" customWidth="1"/>
    <col min="7" max="7" width="9" customWidth="1"/>
  </cols>
  <sheetData>
    <row r="1" spans="1:10" ht="42.75" customHeight="1">
      <c r="A1" s="116" t="s">
        <v>9</v>
      </c>
      <c r="B1" s="116"/>
      <c r="C1" s="116"/>
      <c r="D1" s="116"/>
      <c r="E1" s="116"/>
      <c r="F1" s="116"/>
    </row>
    <row r="2" spans="1:10" ht="19.5">
      <c r="A2" s="120" t="s">
        <v>10</v>
      </c>
      <c r="B2" s="120"/>
      <c r="C2" s="120"/>
      <c r="D2" s="120"/>
      <c r="E2" s="121" t="s">
        <v>11</v>
      </c>
      <c r="F2" s="121"/>
    </row>
    <row r="3" spans="1:10" ht="13.5" customHeight="1">
      <c r="A3" s="122"/>
      <c r="B3" s="118" t="s">
        <v>3</v>
      </c>
      <c r="C3" s="119" t="s">
        <v>4</v>
      </c>
      <c r="D3" s="3"/>
      <c r="E3" s="119" t="s">
        <v>5</v>
      </c>
      <c r="F3" s="4"/>
    </row>
    <row r="4" spans="1:10">
      <c r="A4" s="122"/>
      <c r="B4" s="118"/>
      <c r="C4" s="119"/>
      <c r="D4" s="21" t="s">
        <v>6</v>
      </c>
      <c r="E4" s="119"/>
      <c r="F4" s="22" t="s">
        <v>6</v>
      </c>
    </row>
    <row r="5" spans="1:10" ht="24.95" customHeight="1">
      <c r="A5" s="23" t="s">
        <v>3</v>
      </c>
      <c r="B5" s="8">
        <f>C5+E5</f>
        <v>10890</v>
      </c>
      <c r="C5" s="9">
        <f>SUM(C6:C30)</f>
        <v>8492</v>
      </c>
      <c r="D5" s="24">
        <f t="shared" ref="D5:D30" si="0">C5/B5*100</f>
        <v>77.979797979797979</v>
      </c>
      <c r="E5" s="9">
        <f>SUM(E6:E30)</f>
        <v>2398</v>
      </c>
      <c r="F5" s="24">
        <f t="shared" ref="F5:F30" si="1">E5/B5*100</f>
        <v>22.020202020202021</v>
      </c>
    </row>
    <row r="6" spans="1:10" ht="24.95" customHeight="1">
      <c r="A6" s="25" t="s">
        <v>12</v>
      </c>
      <c r="B6" s="12">
        <f t="shared" ref="B6:B30" si="2">SUM(C6,E6)</f>
        <v>611</v>
      </c>
      <c r="C6" s="13">
        <v>463</v>
      </c>
      <c r="D6" s="26">
        <f t="shared" si="0"/>
        <v>75.777414075286416</v>
      </c>
      <c r="E6" s="13">
        <v>148</v>
      </c>
      <c r="F6" s="26">
        <f t="shared" si="1"/>
        <v>24.222585924713584</v>
      </c>
    </row>
    <row r="7" spans="1:10" ht="24.95" customHeight="1">
      <c r="A7" s="25" t="s">
        <v>13</v>
      </c>
      <c r="B7" s="12">
        <f t="shared" si="2"/>
        <v>55</v>
      </c>
      <c r="C7" s="13">
        <v>37</v>
      </c>
      <c r="D7" s="26">
        <f t="shared" si="0"/>
        <v>67.272727272727266</v>
      </c>
      <c r="E7" s="13">
        <v>18</v>
      </c>
      <c r="F7" s="26">
        <f t="shared" si="1"/>
        <v>32.727272727272727</v>
      </c>
    </row>
    <row r="8" spans="1:10" ht="24.95" customHeight="1">
      <c r="A8" s="25" t="s">
        <v>14</v>
      </c>
      <c r="B8" s="12">
        <f t="shared" si="2"/>
        <v>762</v>
      </c>
      <c r="C8" s="13">
        <v>568</v>
      </c>
      <c r="D8" s="26">
        <f t="shared" si="0"/>
        <v>74.540682414698168</v>
      </c>
      <c r="E8" s="13">
        <v>194</v>
      </c>
      <c r="F8" s="26">
        <f t="shared" si="1"/>
        <v>25.459317585301839</v>
      </c>
    </row>
    <row r="9" spans="1:10" ht="24.95" customHeight="1">
      <c r="A9" s="25" t="s">
        <v>15</v>
      </c>
      <c r="B9" s="12">
        <f t="shared" si="2"/>
        <v>82</v>
      </c>
      <c r="C9" s="13">
        <v>61</v>
      </c>
      <c r="D9" s="26">
        <f t="shared" si="0"/>
        <v>74.390243902439025</v>
      </c>
      <c r="E9" s="13">
        <v>21</v>
      </c>
      <c r="F9" s="26">
        <f t="shared" si="1"/>
        <v>25.609756097560975</v>
      </c>
    </row>
    <row r="10" spans="1:10" ht="24.95" customHeight="1">
      <c r="A10" s="25" t="s">
        <v>16</v>
      </c>
      <c r="B10" s="12">
        <f t="shared" si="2"/>
        <v>21</v>
      </c>
      <c r="C10" s="13">
        <v>16</v>
      </c>
      <c r="D10" s="26">
        <f t="shared" si="0"/>
        <v>76.19047619047619</v>
      </c>
      <c r="E10" s="13">
        <v>5</v>
      </c>
      <c r="F10" s="26">
        <f t="shared" si="1"/>
        <v>23.809523809523807</v>
      </c>
    </row>
    <row r="11" spans="1:10" ht="24.95" customHeight="1">
      <c r="A11" s="25" t="s">
        <v>17</v>
      </c>
      <c r="B11" s="12">
        <f t="shared" si="2"/>
        <v>99</v>
      </c>
      <c r="C11" s="13">
        <v>67</v>
      </c>
      <c r="D11" s="26">
        <f t="shared" si="0"/>
        <v>67.676767676767682</v>
      </c>
      <c r="E11" s="13">
        <v>32</v>
      </c>
      <c r="F11" s="26">
        <f t="shared" si="1"/>
        <v>32.323232323232325</v>
      </c>
    </row>
    <row r="12" spans="1:10" ht="24.95" customHeight="1">
      <c r="A12" s="25" t="s">
        <v>18</v>
      </c>
      <c r="B12" s="12">
        <f t="shared" si="2"/>
        <v>207</v>
      </c>
      <c r="C12" s="13">
        <v>151</v>
      </c>
      <c r="D12" s="26">
        <f t="shared" si="0"/>
        <v>72.94685990338165</v>
      </c>
      <c r="E12" s="13">
        <v>56</v>
      </c>
      <c r="F12" s="26">
        <f t="shared" si="1"/>
        <v>27.053140096618357</v>
      </c>
      <c r="J12" t="s">
        <v>19</v>
      </c>
    </row>
    <row r="13" spans="1:10" ht="24.95" customHeight="1">
      <c r="A13" s="25" t="s">
        <v>20</v>
      </c>
      <c r="B13" s="12">
        <f t="shared" si="2"/>
        <v>125</v>
      </c>
      <c r="C13" s="13">
        <v>94</v>
      </c>
      <c r="D13" s="26">
        <f t="shared" si="0"/>
        <v>75.2</v>
      </c>
      <c r="E13" s="13">
        <v>31</v>
      </c>
      <c r="F13" s="26">
        <f t="shared" si="1"/>
        <v>24.8</v>
      </c>
    </row>
    <row r="14" spans="1:10" ht="24.95" customHeight="1">
      <c r="A14" s="25" t="s">
        <v>21</v>
      </c>
      <c r="B14" s="12">
        <f t="shared" si="2"/>
        <v>20</v>
      </c>
      <c r="C14" s="13">
        <v>16</v>
      </c>
      <c r="D14" s="26">
        <f t="shared" si="0"/>
        <v>80</v>
      </c>
      <c r="E14" s="13">
        <v>4</v>
      </c>
      <c r="F14" s="26">
        <f t="shared" si="1"/>
        <v>20</v>
      </c>
    </row>
    <row r="15" spans="1:10" ht="24.95" customHeight="1">
      <c r="A15" s="25" t="s">
        <v>22</v>
      </c>
      <c r="B15" s="12">
        <f t="shared" si="2"/>
        <v>194</v>
      </c>
      <c r="C15" s="13">
        <v>152</v>
      </c>
      <c r="D15" s="26">
        <f t="shared" si="0"/>
        <v>78.350515463917532</v>
      </c>
      <c r="E15" s="13">
        <v>42</v>
      </c>
      <c r="F15" s="26">
        <f t="shared" si="1"/>
        <v>21.649484536082475</v>
      </c>
    </row>
    <row r="16" spans="1:10" ht="24.95" customHeight="1">
      <c r="A16" s="25" t="s">
        <v>23</v>
      </c>
      <c r="B16" s="12">
        <f t="shared" si="2"/>
        <v>444</v>
      </c>
      <c r="C16" s="13">
        <v>336</v>
      </c>
      <c r="D16" s="26">
        <f t="shared" si="0"/>
        <v>75.675675675675677</v>
      </c>
      <c r="E16" s="13">
        <v>108</v>
      </c>
      <c r="F16" s="26">
        <f t="shared" si="1"/>
        <v>24.324324324324326</v>
      </c>
    </row>
    <row r="17" spans="1:6" ht="24.95" customHeight="1">
      <c r="A17" s="25" t="s">
        <v>24</v>
      </c>
      <c r="B17" s="12">
        <f t="shared" si="2"/>
        <v>46</v>
      </c>
      <c r="C17" s="13">
        <v>42</v>
      </c>
      <c r="D17" s="26">
        <f t="shared" si="0"/>
        <v>91.304347826086953</v>
      </c>
      <c r="E17" s="13">
        <v>4</v>
      </c>
      <c r="F17" s="26">
        <f t="shared" si="1"/>
        <v>8.695652173913043</v>
      </c>
    </row>
    <row r="18" spans="1:6" ht="24.95" customHeight="1">
      <c r="A18" s="25" t="s">
        <v>25</v>
      </c>
      <c r="B18" s="12">
        <f t="shared" si="2"/>
        <v>122</v>
      </c>
      <c r="C18" s="13">
        <v>94</v>
      </c>
      <c r="D18" s="26">
        <f t="shared" si="0"/>
        <v>77.049180327868854</v>
      </c>
      <c r="E18" s="13">
        <v>28</v>
      </c>
      <c r="F18" s="26">
        <f t="shared" si="1"/>
        <v>22.950819672131146</v>
      </c>
    </row>
    <row r="19" spans="1:6" ht="24.95" customHeight="1">
      <c r="A19" s="25" t="s">
        <v>26</v>
      </c>
      <c r="B19" s="12">
        <f t="shared" si="2"/>
        <v>899</v>
      </c>
      <c r="C19" s="13">
        <v>687</v>
      </c>
      <c r="D19" s="26">
        <f t="shared" si="0"/>
        <v>76.418242491657395</v>
      </c>
      <c r="E19" s="13">
        <v>212</v>
      </c>
      <c r="F19" s="26">
        <f t="shared" si="1"/>
        <v>23.581757508342601</v>
      </c>
    </row>
    <row r="20" spans="1:6" ht="24.95" customHeight="1">
      <c r="A20" s="25" t="s">
        <v>27</v>
      </c>
      <c r="B20" s="12">
        <f t="shared" si="2"/>
        <v>257</v>
      </c>
      <c r="C20" s="13">
        <v>209</v>
      </c>
      <c r="D20" s="26">
        <f t="shared" si="0"/>
        <v>81.322957198443575</v>
      </c>
      <c r="E20" s="13">
        <v>48</v>
      </c>
      <c r="F20" s="26">
        <f t="shared" si="1"/>
        <v>18.677042801556421</v>
      </c>
    </row>
    <row r="21" spans="1:6" ht="24.95" customHeight="1">
      <c r="A21" s="25" t="s">
        <v>28</v>
      </c>
      <c r="B21" s="12">
        <f t="shared" si="2"/>
        <v>312</v>
      </c>
      <c r="C21" s="13">
        <v>253</v>
      </c>
      <c r="D21" s="26">
        <f t="shared" si="0"/>
        <v>81.089743589743591</v>
      </c>
      <c r="E21" s="13">
        <v>59</v>
      </c>
      <c r="F21" s="26">
        <f t="shared" si="1"/>
        <v>18.910256410256409</v>
      </c>
    </row>
    <row r="22" spans="1:6" ht="24.95" customHeight="1">
      <c r="A22" s="25" t="s">
        <v>29</v>
      </c>
      <c r="B22" s="12">
        <f t="shared" si="2"/>
        <v>1641</v>
      </c>
      <c r="C22" s="13">
        <v>1282</v>
      </c>
      <c r="D22" s="26">
        <f t="shared" si="0"/>
        <v>78.123095673369889</v>
      </c>
      <c r="E22" s="13">
        <v>359</v>
      </c>
      <c r="F22" s="26">
        <f t="shared" si="1"/>
        <v>21.876904326630104</v>
      </c>
    </row>
    <row r="23" spans="1:6" ht="24.95" customHeight="1">
      <c r="A23" s="25" t="s">
        <v>30</v>
      </c>
      <c r="B23" s="12">
        <f t="shared" si="2"/>
        <v>953</v>
      </c>
      <c r="C23" s="13">
        <v>789</v>
      </c>
      <c r="D23" s="26">
        <f t="shared" si="0"/>
        <v>82.791185729275981</v>
      </c>
      <c r="E23" s="13">
        <v>164</v>
      </c>
      <c r="F23" s="26">
        <f t="shared" si="1"/>
        <v>17.20881427072403</v>
      </c>
    </row>
    <row r="24" spans="1:6" ht="24.95" customHeight="1">
      <c r="A24" s="25" t="s">
        <v>31</v>
      </c>
      <c r="B24" s="12">
        <f t="shared" si="2"/>
        <v>354</v>
      </c>
      <c r="C24" s="13">
        <v>288</v>
      </c>
      <c r="D24" s="26">
        <f t="shared" si="0"/>
        <v>81.355932203389841</v>
      </c>
      <c r="E24" s="13">
        <v>66</v>
      </c>
      <c r="F24" s="26">
        <f t="shared" si="1"/>
        <v>18.64406779661017</v>
      </c>
    </row>
    <row r="25" spans="1:6" ht="24.95" customHeight="1">
      <c r="A25" s="25" t="s">
        <v>32</v>
      </c>
      <c r="B25" s="12">
        <f t="shared" si="2"/>
        <v>452</v>
      </c>
      <c r="C25" s="13">
        <v>353</v>
      </c>
      <c r="D25" s="26">
        <f t="shared" si="0"/>
        <v>78.097345132743371</v>
      </c>
      <c r="E25" s="13">
        <v>99</v>
      </c>
      <c r="F25" s="26">
        <f t="shared" si="1"/>
        <v>21.902654867256636</v>
      </c>
    </row>
    <row r="26" spans="1:6" ht="24.95" customHeight="1">
      <c r="A26" s="25" t="s">
        <v>33</v>
      </c>
      <c r="B26" s="12">
        <f t="shared" si="2"/>
        <v>2428</v>
      </c>
      <c r="C26" s="13">
        <v>1912</v>
      </c>
      <c r="D26" s="26">
        <f t="shared" si="0"/>
        <v>78.747940691927511</v>
      </c>
      <c r="E26" s="13">
        <v>516</v>
      </c>
      <c r="F26" s="26">
        <f t="shared" si="1"/>
        <v>21.252059308072489</v>
      </c>
    </row>
    <row r="27" spans="1:6" ht="24.95" customHeight="1">
      <c r="A27" s="25" t="s">
        <v>34</v>
      </c>
      <c r="B27" s="12">
        <f t="shared" si="2"/>
        <v>358</v>
      </c>
      <c r="C27" s="13">
        <v>282</v>
      </c>
      <c r="D27" s="26">
        <f t="shared" si="0"/>
        <v>78.770949720670387</v>
      </c>
      <c r="E27" s="13">
        <v>76</v>
      </c>
      <c r="F27" s="26">
        <f t="shared" si="1"/>
        <v>21.229050279329609</v>
      </c>
    </row>
    <row r="28" spans="1:6" ht="24.95" customHeight="1">
      <c r="A28" s="25" t="s">
        <v>35</v>
      </c>
      <c r="B28" s="12">
        <f t="shared" si="2"/>
        <v>56</v>
      </c>
      <c r="C28" s="13">
        <v>50</v>
      </c>
      <c r="D28" s="26">
        <f t="shared" si="0"/>
        <v>89.285714285714292</v>
      </c>
      <c r="E28" s="13">
        <v>6</v>
      </c>
      <c r="F28" s="26">
        <f t="shared" si="1"/>
        <v>10.714285714285714</v>
      </c>
    </row>
    <row r="29" spans="1:6" ht="24.95" customHeight="1">
      <c r="A29" s="25" t="s">
        <v>36</v>
      </c>
      <c r="B29" s="12">
        <f t="shared" si="2"/>
        <v>127</v>
      </c>
      <c r="C29" s="13">
        <v>89</v>
      </c>
      <c r="D29" s="26">
        <f t="shared" si="0"/>
        <v>70.078740157480311</v>
      </c>
      <c r="E29" s="13">
        <v>38</v>
      </c>
      <c r="F29" s="26">
        <f t="shared" si="1"/>
        <v>29.921259842519689</v>
      </c>
    </row>
    <row r="30" spans="1:6" ht="24.95" customHeight="1">
      <c r="A30" s="27" t="s">
        <v>37</v>
      </c>
      <c r="B30" s="16">
        <f t="shared" si="2"/>
        <v>265</v>
      </c>
      <c r="C30" s="17">
        <v>201</v>
      </c>
      <c r="D30" s="28">
        <f t="shared" si="0"/>
        <v>75.84905660377359</v>
      </c>
      <c r="E30" s="17">
        <v>64</v>
      </c>
      <c r="F30" s="28">
        <f t="shared" si="1"/>
        <v>24.150943396226417</v>
      </c>
    </row>
    <row r="31" spans="1:6">
      <c r="A31" s="29" t="s">
        <v>38</v>
      </c>
    </row>
    <row r="32" spans="1:6">
      <c r="A32" s="30" t="s">
        <v>8</v>
      </c>
    </row>
  </sheetData>
  <mergeCells count="7">
    <mergeCell ref="A1:F1"/>
    <mergeCell ref="A2:D2"/>
    <mergeCell ref="E2:F2"/>
    <mergeCell ref="A3:A4"/>
    <mergeCell ref="B3:B4"/>
    <mergeCell ref="C3:C4"/>
    <mergeCell ref="E3:E4"/>
  </mergeCells>
  <phoneticPr fontId="22" type="noConversion"/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33"/>
  <sheetViews>
    <sheetView workbookViewId="0">
      <selection sqref="A1:F1"/>
    </sheetView>
  </sheetViews>
  <sheetFormatPr defaultRowHeight="16.5"/>
  <cols>
    <col min="1" max="1" width="30.875" customWidth="1"/>
    <col min="2" max="2" width="13.375" customWidth="1"/>
    <col min="3" max="3" width="11.875" customWidth="1"/>
    <col min="4" max="4" width="10.875" customWidth="1"/>
    <col min="5" max="5" width="12.125" customWidth="1"/>
    <col min="6" max="6" width="11.125" customWidth="1"/>
    <col min="7" max="7" width="9" customWidth="1"/>
  </cols>
  <sheetData>
    <row r="1" spans="1:6" ht="21">
      <c r="A1" s="116" t="s">
        <v>9</v>
      </c>
      <c r="B1" s="116"/>
      <c r="C1" s="116"/>
      <c r="D1" s="116"/>
      <c r="E1" s="116"/>
      <c r="F1" s="116"/>
    </row>
    <row r="2" spans="1:6" ht="19.5">
      <c r="A2" s="120" t="s">
        <v>39</v>
      </c>
      <c r="B2" s="120"/>
      <c r="C2" s="120"/>
      <c r="D2" s="120"/>
      <c r="E2" s="121" t="s">
        <v>11</v>
      </c>
      <c r="F2" s="121"/>
    </row>
    <row r="3" spans="1:6">
      <c r="A3" s="123" t="s">
        <v>40</v>
      </c>
      <c r="B3" s="118" t="s">
        <v>3</v>
      </c>
      <c r="C3" s="119" t="s">
        <v>4</v>
      </c>
      <c r="D3" s="3"/>
      <c r="E3" s="119" t="s">
        <v>5</v>
      </c>
      <c r="F3" s="4"/>
    </row>
    <row r="4" spans="1:6">
      <c r="A4" s="123"/>
      <c r="B4" s="118"/>
      <c r="C4" s="119"/>
      <c r="D4" s="21" t="s">
        <v>6</v>
      </c>
      <c r="E4" s="119"/>
      <c r="F4" s="22" t="s">
        <v>6</v>
      </c>
    </row>
    <row r="5" spans="1:6" ht="30" customHeight="1">
      <c r="A5" s="23" t="s">
        <v>3</v>
      </c>
      <c r="B5" s="8">
        <f>C5+E5</f>
        <v>11030</v>
      </c>
      <c r="C5" s="9">
        <f>SUM(C6:C31)</f>
        <v>8558</v>
      </c>
      <c r="D5" s="24">
        <f>C5/B5*100</f>
        <v>77.588395285584767</v>
      </c>
      <c r="E5" s="9">
        <f>SUM(E6:E31)</f>
        <v>2472</v>
      </c>
      <c r="F5" s="24">
        <f>E5/B5*100</f>
        <v>22.41160471441523</v>
      </c>
    </row>
    <row r="6" spans="1:6" ht="30" customHeight="1">
      <c r="A6" s="25" t="s">
        <v>41</v>
      </c>
      <c r="B6" s="31">
        <v>0</v>
      </c>
      <c r="C6" s="13">
        <v>0</v>
      </c>
      <c r="D6" s="26">
        <v>0</v>
      </c>
      <c r="E6" s="13">
        <v>0</v>
      </c>
      <c r="F6" s="26">
        <v>0</v>
      </c>
    </row>
    <row r="7" spans="1:6" ht="30" customHeight="1">
      <c r="A7" s="25" t="s">
        <v>21</v>
      </c>
      <c r="B7" s="12">
        <f t="shared" ref="B7:B31" si="0">SUM(C7,E7)</f>
        <v>19</v>
      </c>
      <c r="C7" s="13">
        <v>15</v>
      </c>
      <c r="D7" s="26">
        <f t="shared" ref="D7:D31" si="1">C7/B7*100</f>
        <v>78.94736842105263</v>
      </c>
      <c r="E7" s="13">
        <v>4</v>
      </c>
      <c r="F7" s="26">
        <f t="shared" ref="F7:F31" si="2">E7/B7*100</f>
        <v>21.052631578947366</v>
      </c>
    </row>
    <row r="8" spans="1:6" ht="30" customHeight="1">
      <c r="A8" s="25" t="s">
        <v>16</v>
      </c>
      <c r="B8" s="12">
        <f t="shared" si="0"/>
        <v>20</v>
      </c>
      <c r="C8" s="13">
        <v>15</v>
      </c>
      <c r="D8" s="26">
        <f t="shared" si="1"/>
        <v>75</v>
      </c>
      <c r="E8" s="13">
        <v>5</v>
      </c>
      <c r="F8" s="26">
        <f t="shared" si="2"/>
        <v>25</v>
      </c>
    </row>
    <row r="9" spans="1:6" ht="30" customHeight="1">
      <c r="A9" s="25" t="s">
        <v>35</v>
      </c>
      <c r="B9" s="12">
        <f t="shared" si="0"/>
        <v>58</v>
      </c>
      <c r="C9" s="13">
        <v>51</v>
      </c>
      <c r="D9" s="26">
        <f t="shared" si="1"/>
        <v>87.931034482758619</v>
      </c>
      <c r="E9" s="13">
        <v>7</v>
      </c>
      <c r="F9" s="26">
        <f t="shared" si="2"/>
        <v>12.068965517241379</v>
      </c>
    </row>
    <row r="10" spans="1:6" ht="30" customHeight="1">
      <c r="A10" s="25" t="s">
        <v>24</v>
      </c>
      <c r="B10" s="12">
        <f t="shared" si="0"/>
        <v>47</v>
      </c>
      <c r="C10" s="13">
        <v>39</v>
      </c>
      <c r="D10" s="26">
        <f t="shared" si="1"/>
        <v>82.978723404255319</v>
      </c>
      <c r="E10" s="13">
        <v>8</v>
      </c>
      <c r="F10" s="26">
        <f t="shared" si="2"/>
        <v>17.021276595744681</v>
      </c>
    </row>
    <row r="11" spans="1:6" ht="30" customHeight="1">
      <c r="A11" s="25" t="s">
        <v>13</v>
      </c>
      <c r="B11" s="12">
        <f t="shared" si="0"/>
        <v>57</v>
      </c>
      <c r="C11" s="13">
        <v>38</v>
      </c>
      <c r="D11" s="26">
        <f t="shared" si="1"/>
        <v>66.666666666666657</v>
      </c>
      <c r="E11" s="13">
        <v>19</v>
      </c>
      <c r="F11" s="26">
        <f t="shared" si="2"/>
        <v>33.333333333333329</v>
      </c>
    </row>
    <row r="12" spans="1:6" ht="30" customHeight="1">
      <c r="A12" s="25" t="s">
        <v>15</v>
      </c>
      <c r="B12" s="12">
        <f t="shared" si="0"/>
        <v>91</v>
      </c>
      <c r="C12" s="13">
        <v>68</v>
      </c>
      <c r="D12" s="26">
        <f t="shared" si="1"/>
        <v>74.72527472527473</v>
      </c>
      <c r="E12" s="13">
        <v>23</v>
      </c>
      <c r="F12" s="26">
        <f t="shared" si="2"/>
        <v>25.274725274725274</v>
      </c>
    </row>
    <row r="13" spans="1:6" ht="30" customHeight="1">
      <c r="A13" s="25" t="s">
        <v>20</v>
      </c>
      <c r="B13" s="12">
        <f t="shared" si="0"/>
        <v>127</v>
      </c>
      <c r="C13" s="13">
        <v>97</v>
      </c>
      <c r="D13" s="26">
        <f t="shared" si="1"/>
        <v>76.377952755905511</v>
      </c>
      <c r="E13" s="13">
        <v>30</v>
      </c>
      <c r="F13" s="26">
        <f t="shared" si="2"/>
        <v>23.622047244094489</v>
      </c>
    </row>
    <row r="14" spans="1:6" ht="30" customHeight="1">
      <c r="A14" s="25" t="s">
        <v>17</v>
      </c>
      <c r="B14" s="12">
        <f t="shared" si="0"/>
        <v>103</v>
      </c>
      <c r="C14" s="13">
        <v>70</v>
      </c>
      <c r="D14" s="26">
        <f t="shared" si="1"/>
        <v>67.961165048543691</v>
      </c>
      <c r="E14" s="13">
        <v>33</v>
      </c>
      <c r="F14" s="26">
        <f t="shared" si="2"/>
        <v>32.038834951456316</v>
      </c>
    </row>
    <row r="15" spans="1:6" ht="30" customHeight="1">
      <c r="A15" s="25" t="s">
        <v>25</v>
      </c>
      <c r="B15" s="12">
        <f t="shared" si="0"/>
        <v>129</v>
      </c>
      <c r="C15" s="13">
        <v>94</v>
      </c>
      <c r="D15" s="26">
        <f t="shared" si="1"/>
        <v>72.868217054263567</v>
      </c>
      <c r="E15" s="13">
        <v>35</v>
      </c>
      <c r="F15" s="26">
        <f t="shared" si="2"/>
        <v>27.131782945736433</v>
      </c>
    </row>
    <row r="16" spans="1:6" ht="30" customHeight="1">
      <c r="A16" s="25" t="s">
        <v>36</v>
      </c>
      <c r="B16" s="12">
        <f t="shared" si="0"/>
        <v>123</v>
      </c>
      <c r="C16" s="13">
        <v>87</v>
      </c>
      <c r="D16" s="26">
        <f t="shared" si="1"/>
        <v>70.731707317073173</v>
      </c>
      <c r="E16" s="13">
        <v>36</v>
      </c>
      <c r="F16" s="26">
        <f t="shared" si="2"/>
        <v>29.268292682926827</v>
      </c>
    </row>
    <row r="17" spans="1:6" ht="30" customHeight="1">
      <c r="A17" s="25" t="s">
        <v>22</v>
      </c>
      <c r="B17" s="12">
        <f t="shared" si="0"/>
        <v>196</v>
      </c>
      <c r="C17" s="13">
        <v>154</v>
      </c>
      <c r="D17" s="26">
        <f t="shared" si="1"/>
        <v>78.571428571428569</v>
      </c>
      <c r="E17" s="13">
        <v>42</v>
      </c>
      <c r="F17" s="26">
        <f t="shared" si="2"/>
        <v>21.428571428571427</v>
      </c>
    </row>
    <row r="18" spans="1:6" ht="30" customHeight="1">
      <c r="A18" s="25" t="s">
        <v>27</v>
      </c>
      <c r="B18" s="12">
        <f t="shared" si="0"/>
        <v>259</v>
      </c>
      <c r="C18" s="13">
        <v>210</v>
      </c>
      <c r="D18" s="26">
        <f t="shared" si="1"/>
        <v>81.081081081081081</v>
      </c>
      <c r="E18" s="13">
        <v>49</v>
      </c>
      <c r="F18" s="26">
        <f t="shared" si="2"/>
        <v>18.918918918918919</v>
      </c>
    </row>
    <row r="19" spans="1:6" ht="30" customHeight="1">
      <c r="A19" s="25" t="s">
        <v>28</v>
      </c>
      <c r="B19" s="12">
        <f t="shared" si="0"/>
        <v>306</v>
      </c>
      <c r="C19" s="13">
        <v>249</v>
      </c>
      <c r="D19" s="26">
        <f t="shared" si="1"/>
        <v>81.372549019607845</v>
      </c>
      <c r="E19" s="13">
        <v>57</v>
      </c>
      <c r="F19" s="26">
        <f t="shared" si="2"/>
        <v>18.627450980392158</v>
      </c>
    </row>
    <row r="20" spans="1:6" ht="30" customHeight="1">
      <c r="A20" s="25" t="s">
        <v>18</v>
      </c>
      <c r="B20" s="12">
        <f t="shared" si="0"/>
        <v>214</v>
      </c>
      <c r="C20" s="13">
        <v>155</v>
      </c>
      <c r="D20" s="26">
        <f t="shared" si="1"/>
        <v>72.429906542056074</v>
      </c>
      <c r="E20" s="13">
        <v>59</v>
      </c>
      <c r="F20" s="26">
        <f t="shared" si="2"/>
        <v>27.570093457943923</v>
      </c>
    </row>
    <row r="21" spans="1:6" ht="30" customHeight="1">
      <c r="A21" s="25" t="s">
        <v>31</v>
      </c>
      <c r="B21" s="12">
        <f t="shared" si="0"/>
        <v>346</v>
      </c>
      <c r="C21" s="13">
        <v>280</v>
      </c>
      <c r="D21" s="26">
        <f t="shared" si="1"/>
        <v>80.924855491329481</v>
      </c>
      <c r="E21" s="13">
        <v>66</v>
      </c>
      <c r="F21" s="26">
        <f t="shared" si="2"/>
        <v>19.075144508670519</v>
      </c>
    </row>
    <row r="22" spans="1:6" ht="30" customHeight="1">
      <c r="A22" s="25" t="s">
        <v>37</v>
      </c>
      <c r="B22" s="12">
        <f t="shared" si="0"/>
        <v>254</v>
      </c>
      <c r="C22" s="13">
        <v>188</v>
      </c>
      <c r="D22" s="26">
        <f t="shared" si="1"/>
        <v>74.015748031496059</v>
      </c>
      <c r="E22" s="13">
        <v>66</v>
      </c>
      <c r="F22" s="26">
        <f t="shared" si="2"/>
        <v>25.984251968503933</v>
      </c>
    </row>
    <row r="23" spans="1:6" ht="30" customHeight="1">
      <c r="A23" s="25" t="s">
        <v>34</v>
      </c>
      <c r="B23" s="12">
        <f t="shared" si="0"/>
        <v>365</v>
      </c>
      <c r="C23" s="13">
        <v>286</v>
      </c>
      <c r="D23" s="26">
        <f t="shared" si="1"/>
        <v>78.356164383561648</v>
      </c>
      <c r="E23" s="13">
        <v>79</v>
      </c>
      <c r="F23" s="26">
        <f t="shared" si="2"/>
        <v>21.643835616438356</v>
      </c>
    </row>
    <row r="24" spans="1:6" ht="30" customHeight="1">
      <c r="A24" s="25" t="s">
        <v>32</v>
      </c>
      <c r="B24" s="12">
        <f t="shared" si="0"/>
        <v>449</v>
      </c>
      <c r="C24" s="13">
        <v>345</v>
      </c>
      <c r="D24" s="26">
        <f t="shared" si="1"/>
        <v>76.837416481069042</v>
      </c>
      <c r="E24" s="13">
        <v>104</v>
      </c>
      <c r="F24" s="26">
        <f t="shared" si="2"/>
        <v>23.162583518930958</v>
      </c>
    </row>
    <row r="25" spans="1:6" ht="30" customHeight="1">
      <c r="A25" s="25" t="s">
        <v>23</v>
      </c>
      <c r="B25" s="12">
        <f t="shared" si="0"/>
        <v>444</v>
      </c>
      <c r="C25" s="13">
        <v>335</v>
      </c>
      <c r="D25" s="26">
        <f t="shared" si="1"/>
        <v>75.450450450450447</v>
      </c>
      <c r="E25" s="13">
        <v>109</v>
      </c>
      <c r="F25" s="26">
        <f t="shared" si="2"/>
        <v>24.54954954954955</v>
      </c>
    </row>
    <row r="26" spans="1:6" ht="30" customHeight="1">
      <c r="A26" s="25" t="s">
        <v>12</v>
      </c>
      <c r="B26" s="12">
        <f t="shared" si="0"/>
        <v>648</v>
      </c>
      <c r="C26" s="13">
        <v>499</v>
      </c>
      <c r="D26" s="26">
        <f t="shared" si="1"/>
        <v>77.006172839506178</v>
      </c>
      <c r="E26" s="13">
        <v>149</v>
      </c>
      <c r="F26" s="26">
        <f t="shared" si="2"/>
        <v>22.993827160493826</v>
      </c>
    </row>
    <row r="27" spans="1:6" ht="30" customHeight="1">
      <c r="A27" s="25" t="s">
        <v>30</v>
      </c>
      <c r="B27" s="12">
        <f t="shared" si="0"/>
        <v>918</v>
      </c>
      <c r="C27" s="13">
        <v>757</v>
      </c>
      <c r="D27" s="26">
        <f t="shared" si="1"/>
        <v>82.46187363834423</v>
      </c>
      <c r="E27" s="13">
        <v>161</v>
      </c>
      <c r="F27" s="26">
        <f t="shared" si="2"/>
        <v>17.538126361655774</v>
      </c>
    </row>
    <row r="28" spans="1:6" ht="30" customHeight="1">
      <c r="A28" s="25" t="s">
        <v>14</v>
      </c>
      <c r="B28" s="12">
        <f t="shared" si="0"/>
        <v>771</v>
      </c>
      <c r="C28" s="13">
        <v>572</v>
      </c>
      <c r="D28" s="26">
        <f t="shared" si="1"/>
        <v>74.189364461738009</v>
      </c>
      <c r="E28" s="13">
        <v>199</v>
      </c>
      <c r="F28" s="26">
        <f t="shared" si="2"/>
        <v>25.810635538262002</v>
      </c>
    </row>
    <row r="29" spans="1:6" ht="30" customHeight="1">
      <c r="A29" s="25" t="s">
        <v>26</v>
      </c>
      <c r="B29" s="12">
        <f t="shared" si="0"/>
        <v>912</v>
      </c>
      <c r="C29" s="13">
        <v>694</v>
      </c>
      <c r="D29" s="26">
        <f t="shared" si="1"/>
        <v>76.096491228070178</v>
      </c>
      <c r="E29" s="13">
        <v>218</v>
      </c>
      <c r="F29" s="26">
        <f t="shared" si="2"/>
        <v>23.903508771929825</v>
      </c>
    </row>
    <row r="30" spans="1:6" ht="30" customHeight="1">
      <c r="A30" s="25" t="s">
        <v>29</v>
      </c>
      <c r="B30" s="12">
        <f t="shared" si="0"/>
        <v>1750</v>
      </c>
      <c r="C30" s="13">
        <v>1348</v>
      </c>
      <c r="D30" s="26">
        <f t="shared" si="1"/>
        <v>77.028571428571425</v>
      </c>
      <c r="E30" s="13">
        <v>402</v>
      </c>
      <c r="F30" s="26">
        <f t="shared" si="2"/>
        <v>22.971428571428572</v>
      </c>
    </row>
    <row r="31" spans="1:6" ht="30" customHeight="1">
      <c r="A31" s="27" t="s">
        <v>33</v>
      </c>
      <c r="B31" s="16">
        <f t="shared" si="0"/>
        <v>2424</v>
      </c>
      <c r="C31" s="17">
        <v>1912</v>
      </c>
      <c r="D31" s="28">
        <f t="shared" si="1"/>
        <v>78.877887788778878</v>
      </c>
      <c r="E31" s="17">
        <v>512</v>
      </c>
      <c r="F31" s="28">
        <f t="shared" si="2"/>
        <v>21.122112211221122</v>
      </c>
    </row>
    <row r="32" spans="1:6">
      <c r="A32" s="29" t="s">
        <v>7</v>
      </c>
    </row>
    <row r="33" spans="1:1">
      <c r="A33" s="30" t="s">
        <v>8</v>
      </c>
    </row>
  </sheetData>
  <mergeCells count="7">
    <mergeCell ref="A1:F1"/>
    <mergeCell ref="A2:D2"/>
    <mergeCell ref="E2:F2"/>
    <mergeCell ref="A3:A4"/>
    <mergeCell ref="B3:B4"/>
    <mergeCell ref="C3:C4"/>
    <mergeCell ref="E3:E4"/>
  </mergeCells>
  <phoneticPr fontId="22" type="noConversion"/>
  <pageMargins left="0.70000000000000007" right="0.70000000000000007" top="0.75" bottom="0.75" header="0.30000000000000004" footer="0.30000000000000004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33"/>
  <sheetViews>
    <sheetView workbookViewId="0">
      <selection activeCell="F9" sqref="F9"/>
    </sheetView>
  </sheetViews>
  <sheetFormatPr defaultRowHeight="16.5"/>
  <cols>
    <col min="1" max="1" width="33.75" customWidth="1"/>
    <col min="2" max="2" width="11.625" customWidth="1"/>
    <col min="3" max="3" width="11.25" customWidth="1"/>
    <col min="4" max="4" width="9.625" customWidth="1"/>
    <col min="5" max="5" width="11.25" customWidth="1"/>
    <col min="6" max="6" width="9.875" customWidth="1"/>
    <col min="7" max="7" width="9" customWidth="1"/>
  </cols>
  <sheetData>
    <row r="1" spans="1:6" ht="42.75" customHeight="1">
      <c r="A1" s="116" t="s">
        <v>9</v>
      </c>
      <c r="B1" s="116"/>
      <c r="C1" s="116"/>
      <c r="D1" s="116"/>
      <c r="E1" s="116"/>
      <c r="F1" s="116"/>
    </row>
    <row r="2" spans="1:6" ht="19.5">
      <c r="A2" s="120" t="s">
        <v>42</v>
      </c>
      <c r="B2" s="120"/>
      <c r="C2" s="120"/>
      <c r="D2" s="120"/>
      <c r="E2" s="121" t="s">
        <v>11</v>
      </c>
      <c r="F2" s="121"/>
    </row>
    <row r="3" spans="1:6" ht="13.5" customHeight="1">
      <c r="A3" s="123" t="s">
        <v>40</v>
      </c>
      <c r="B3" s="118" t="s">
        <v>3</v>
      </c>
      <c r="C3" s="119" t="s">
        <v>4</v>
      </c>
      <c r="D3" s="3"/>
      <c r="E3" s="119" t="s">
        <v>5</v>
      </c>
      <c r="F3" s="4"/>
    </row>
    <row r="4" spans="1:6">
      <c r="A4" s="123"/>
      <c r="B4" s="118"/>
      <c r="C4" s="119"/>
      <c r="D4" s="21" t="s">
        <v>6</v>
      </c>
      <c r="E4" s="119"/>
      <c r="F4" s="22" t="s">
        <v>6</v>
      </c>
    </row>
    <row r="5" spans="1:6" ht="24.95" customHeight="1">
      <c r="A5" s="23" t="s">
        <v>3</v>
      </c>
      <c r="B5" s="8">
        <f t="shared" ref="B5:B31" si="0">C5+E5</f>
        <v>11287</v>
      </c>
      <c r="C5" s="9">
        <f>SUM(C6:C31)</f>
        <v>8744</v>
      </c>
      <c r="D5" s="24">
        <f>C5/B5*100</f>
        <v>77.46965535571897</v>
      </c>
      <c r="E5" s="9">
        <f>SUM(E6:E31)</f>
        <v>2543</v>
      </c>
      <c r="F5" s="24">
        <f>E5/B5*100</f>
        <v>22.53034464428103</v>
      </c>
    </row>
    <row r="6" spans="1:6" ht="24.95" customHeight="1">
      <c r="A6" s="25" t="s">
        <v>12</v>
      </c>
      <c r="B6" s="12">
        <f t="shared" si="0"/>
        <v>676</v>
      </c>
      <c r="C6" s="13">
        <v>519</v>
      </c>
      <c r="D6" s="26">
        <f>C6/B6*100</f>
        <v>76.775147928994087</v>
      </c>
      <c r="E6" s="13">
        <v>157</v>
      </c>
      <c r="F6" s="26">
        <f>E6/B6*100</f>
        <v>23.224852071005916</v>
      </c>
    </row>
    <row r="7" spans="1:6" ht="24.95" customHeight="1">
      <c r="A7" s="25" t="s">
        <v>13</v>
      </c>
      <c r="B7" s="12">
        <f t="shared" si="0"/>
        <v>59</v>
      </c>
      <c r="C7" s="13">
        <v>43</v>
      </c>
      <c r="D7" s="26">
        <f>C7/B7*100</f>
        <v>72.881355932203391</v>
      </c>
      <c r="E7" s="13">
        <v>16</v>
      </c>
      <c r="F7" s="26">
        <f>E7/B7*100</f>
        <v>27.118644067796609</v>
      </c>
    </row>
    <row r="8" spans="1:6" ht="24.95" customHeight="1">
      <c r="A8" s="25" t="s">
        <v>41</v>
      </c>
      <c r="B8" s="12">
        <f t="shared" si="0"/>
        <v>0</v>
      </c>
      <c r="C8" s="13">
        <v>0</v>
      </c>
      <c r="D8" s="26">
        <v>0</v>
      </c>
      <c r="E8" s="13">
        <v>0</v>
      </c>
      <c r="F8" s="26">
        <v>0</v>
      </c>
    </row>
    <row r="9" spans="1:6" ht="24.95" customHeight="1">
      <c r="A9" s="25" t="s">
        <v>14</v>
      </c>
      <c r="B9" s="12">
        <f t="shared" si="0"/>
        <v>775</v>
      </c>
      <c r="C9" s="13">
        <v>579</v>
      </c>
      <c r="D9" s="26">
        <f t="shared" ref="D9:D31" si="1">C9/B9*100</f>
        <v>74.709677419354833</v>
      </c>
      <c r="E9" s="13">
        <v>196</v>
      </c>
      <c r="F9" s="26">
        <f t="shared" ref="F9:F31" si="2">E9/B9*100</f>
        <v>25.290322580645164</v>
      </c>
    </row>
    <row r="10" spans="1:6" ht="24.95" customHeight="1">
      <c r="A10" s="25" t="s">
        <v>15</v>
      </c>
      <c r="B10" s="12">
        <f t="shared" si="0"/>
        <v>92</v>
      </c>
      <c r="C10" s="13">
        <v>71</v>
      </c>
      <c r="D10" s="26">
        <f t="shared" si="1"/>
        <v>77.173913043478265</v>
      </c>
      <c r="E10" s="13">
        <v>21</v>
      </c>
      <c r="F10" s="26">
        <f t="shared" si="2"/>
        <v>22.826086956521738</v>
      </c>
    </row>
    <row r="11" spans="1:6" ht="24.95" customHeight="1">
      <c r="A11" s="25" t="s">
        <v>16</v>
      </c>
      <c r="B11" s="12">
        <f t="shared" si="0"/>
        <v>17</v>
      </c>
      <c r="C11" s="13">
        <v>13</v>
      </c>
      <c r="D11" s="26">
        <f t="shared" si="1"/>
        <v>76.470588235294116</v>
      </c>
      <c r="E11" s="13">
        <v>4</v>
      </c>
      <c r="F11" s="26">
        <f t="shared" si="2"/>
        <v>23.52941176470588</v>
      </c>
    </row>
    <row r="12" spans="1:6" ht="24.95" customHeight="1">
      <c r="A12" s="25" t="s">
        <v>17</v>
      </c>
      <c r="B12" s="12">
        <f t="shared" si="0"/>
        <v>108</v>
      </c>
      <c r="C12" s="13">
        <v>73</v>
      </c>
      <c r="D12" s="26">
        <f t="shared" si="1"/>
        <v>67.592592592592595</v>
      </c>
      <c r="E12" s="13">
        <v>35</v>
      </c>
      <c r="F12" s="26">
        <f t="shared" si="2"/>
        <v>32.407407407407405</v>
      </c>
    </row>
    <row r="13" spans="1:6" ht="24.95" customHeight="1">
      <c r="A13" s="25" t="s">
        <v>18</v>
      </c>
      <c r="B13" s="12">
        <f t="shared" si="0"/>
        <v>220</v>
      </c>
      <c r="C13" s="13">
        <v>159</v>
      </c>
      <c r="D13" s="26">
        <f t="shared" si="1"/>
        <v>72.27272727272728</v>
      </c>
      <c r="E13" s="13">
        <v>61</v>
      </c>
      <c r="F13" s="26">
        <f t="shared" si="2"/>
        <v>27.727272727272727</v>
      </c>
    </row>
    <row r="14" spans="1:6" ht="24.95" customHeight="1">
      <c r="A14" s="25" t="s">
        <v>20</v>
      </c>
      <c r="B14" s="12">
        <f t="shared" si="0"/>
        <v>129</v>
      </c>
      <c r="C14" s="13">
        <v>96</v>
      </c>
      <c r="D14" s="26">
        <f t="shared" si="1"/>
        <v>74.418604651162795</v>
      </c>
      <c r="E14" s="13">
        <v>33</v>
      </c>
      <c r="F14" s="26">
        <f t="shared" si="2"/>
        <v>25.581395348837212</v>
      </c>
    </row>
    <row r="15" spans="1:6" ht="24.95" customHeight="1">
      <c r="A15" s="25" t="s">
        <v>21</v>
      </c>
      <c r="B15" s="12">
        <f t="shared" si="0"/>
        <v>19</v>
      </c>
      <c r="C15" s="13">
        <v>14</v>
      </c>
      <c r="D15" s="26">
        <f t="shared" si="1"/>
        <v>73.68421052631578</v>
      </c>
      <c r="E15" s="13">
        <v>5</v>
      </c>
      <c r="F15" s="26">
        <f t="shared" si="2"/>
        <v>26.315789473684209</v>
      </c>
    </row>
    <row r="16" spans="1:6" ht="24.95" customHeight="1">
      <c r="A16" s="25" t="s">
        <v>22</v>
      </c>
      <c r="B16" s="12">
        <f t="shared" si="0"/>
        <v>199</v>
      </c>
      <c r="C16" s="13">
        <v>158</v>
      </c>
      <c r="D16" s="26">
        <f t="shared" si="1"/>
        <v>79.396984924623112</v>
      </c>
      <c r="E16" s="13">
        <v>41</v>
      </c>
      <c r="F16" s="26">
        <f t="shared" si="2"/>
        <v>20.603015075376884</v>
      </c>
    </row>
    <row r="17" spans="1:6" ht="24.95" customHeight="1">
      <c r="A17" s="25" t="s">
        <v>23</v>
      </c>
      <c r="B17" s="12">
        <f t="shared" si="0"/>
        <v>462</v>
      </c>
      <c r="C17" s="13">
        <v>346</v>
      </c>
      <c r="D17" s="26">
        <f t="shared" si="1"/>
        <v>74.891774891774887</v>
      </c>
      <c r="E17" s="13">
        <v>116</v>
      </c>
      <c r="F17" s="26">
        <f t="shared" si="2"/>
        <v>25.108225108225106</v>
      </c>
    </row>
    <row r="18" spans="1:6" ht="24.95" customHeight="1">
      <c r="A18" s="25" t="s">
        <v>24</v>
      </c>
      <c r="B18" s="12">
        <f t="shared" si="0"/>
        <v>49</v>
      </c>
      <c r="C18" s="13">
        <v>42</v>
      </c>
      <c r="D18" s="26">
        <f t="shared" si="1"/>
        <v>85.714285714285708</v>
      </c>
      <c r="E18" s="13">
        <v>7</v>
      </c>
      <c r="F18" s="26">
        <f t="shared" si="2"/>
        <v>14.285714285714285</v>
      </c>
    </row>
    <row r="19" spans="1:6" ht="24.95" customHeight="1">
      <c r="A19" s="25" t="s">
        <v>25</v>
      </c>
      <c r="B19" s="12">
        <f t="shared" si="0"/>
        <v>129</v>
      </c>
      <c r="C19" s="13">
        <v>95</v>
      </c>
      <c r="D19" s="26">
        <f t="shared" si="1"/>
        <v>73.643410852713174</v>
      </c>
      <c r="E19" s="13">
        <v>34</v>
      </c>
      <c r="F19" s="26">
        <f t="shared" si="2"/>
        <v>26.356589147286826</v>
      </c>
    </row>
    <row r="20" spans="1:6" ht="24.95" customHeight="1">
      <c r="A20" s="25" t="s">
        <v>26</v>
      </c>
      <c r="B20" s="12">
        <f t="shared" si="0"/>
        <v>942</v>
      </c>
      <c r="C20" s="13">
        <v>715</v>
      </c>
      <c r="D20" s="26">
        <f t="shared" si="1"/>
        <v>75.902335456475583</v>
      </c>
      <c r="E20" s="13">
        <v>227</v>
      </c>
      <c r="F20" s="26">
        <f t="shared" si="2"/>
        <v>24.097664543524417</v>
      </c>
    </row>
    <row r="21" spans="1:6" ht="24.95" customHeight="1">
      <c r="A21" s="25" t="s">
        <v>27</v>
      </c>
      <c r="B21" s="12">
        <f t="shared" si="0"/>
        <v>261</v>
      </c>
      <c r="C21" s="13">
        <v>206</v>
      </c>
      <c r="D21" s="26">
        <f t="shared" si="1"/>
        <v>78.927203065134094</v>
      </c>
      <c r="E21" s="13">
        <v>55</v>
      </c>
      <c r="F21" s="26">
        <f t="shared" si="2"/>
        <v>21.072796934865899</v>
      </c>
    </row>
    <row r="22" spans="1:6" ht="24.95" customHeight="1">
      <c r="A22" s="25" t="s">
        <v>28</v>
      </c>
      <c r="B22" s="12">
        <f t="shared" si="0"/>
        <v>301</v>
      </c>
      <c r="C22" s="13">
        <v>243</v>
      </c>
      <c r="D22" s="26">
        <f t="shared" si="1"/>
        <v>80.730897009966768</v>
      </c>
      <c r="E22" s="13">
        <v>58</v>
      </c>
      <c r="F22" s="26">
        <f t="shared" si="2"/>
        <v>19.269102990033225</v>
      </c>
    </row>
    <row r="23" spans="1:6" ht="24.95" customHeight="1">
      <c r="A23" s="25" t="s">
        <v>29</v>
      </c>
      <c r="B23" s="12">
        <f t="shared" si="0"/>
        <v>1884</v>
      </c>
      <c r="C23" s="13">
        <v>1451</v>
      </c>
      <c r="D23" s="26">
        <f t="shared" si="1"/>
        <v>77.016985138004245</v>
      </c>
      <c r="E23" s="13">
        <v>433</v>
      </c>
      <c r="F23" s="26">
        <f t="shared" si="2"/>
        <v>22.983014861995755</v>
      </c>
    </row>
    <row r="24" spans="1:6" ht="24.95" customHeight="1">
      <c r="A24" s="25" t="s">
        <v>30</v>
      </c>
      <c r="B24" s="12">
        <f t="shared" si="0"/>
        <v>894</v>
      </c>
      <c r="C24" s="13">
        <v>731</v>
      </c>
      <c r="D24" s="26">
        <f t="shared" si="1"/>
        <v>81.767337807606268</v>
      </c>
      <c r="E24" s="13">
        <v>163</v>
      </c>
      <c r="F24" s="26">
        <f t="shared" si="2"/>
        <v>18.232662192393736</v>
      </c>
    </row>
    <row r="25" spans="1:6" ht="24.95" customHeight="1">
      <c r="A25" s="25" t="s">
        <v>31</v>
      </c>
      <c r="B25" s="12">
        <f t="shared" si="0"/>
        <v>345</v>
      </c>
      <c r="C25" s="13">
        <v>283</v>
      </c>
      <c r="D25" s="26">
        <f t="shared" si="1"/>
        <v>82.028985507246375</v>
      </c>
      <c r="E25" s="13">
        <v>62</v>
      </c>
      <c r="F25" s="26">
        <f t="shared" si="2"/>
        <v>17.971014492753625</v>
      </c>
    </row>
    <row r="26" spans="1:6" ht="24.95" customHeight="1">
      <c r="A26" s="25" t="s">
        <v>32</v>
      </c>
      <c r="B26" s="12">
        <f t="shared" si="0"/>
        <v>440</v>
      </c>
      <c r="C26" s="13">
        <v>341</v>
      </c>
      <c r="D26" s="26">
        <f t="shared" si="1"/>
        <v>77.5</v>
      </c>
      <c r="E26" s="13">
        <v>99</v>
      </c>
      <c r="F26" s="26">
        <f t="shared" si="2"/>
        <v>22.5</v>
      </c>
    </row>
    <row r="27" spans="1:6" ht="24.95" customHeight="1">
      <c r="A27" s="25" t="s">
        <v>33</v>
      </c>
      <c r="B27" s="12">
        <f t="shared" si="0"/>
        <v>2473</v>
      </c>
      <c r="C27" s="13">
        <v>1947</v>
      </c>
      <c r="D27" s="26">
        <f t="shared" si="1"/>
        <v>78.73028710068742</v>
      </c>
      <c r="E27" s="13">
        <v>526</v>
      </c>
      <c r="F27" s="26">
        <f t="shared" si="2"/>
        <v>21.269712899312577</v>
      </c>
    </row>
    <row r="28" spans="1:6" ht="24.95" customHeight="1">
      <c r="A28" s="25" t="s">
        <v>34</v>
      </c>
      <c r="B28" s="12">
        <f t="shared" si="0"/>
        <v>365</v>
      </c>
      <c r="C28" s="13">
        <v>282</v>
      </c>
      <c r="D28" s="26">
        <f t="shared" si="1"/>
        <v>77.260273972602747</v>
      </c>
      <c r="E28" s="13">
        <v>83</v>
      </c>
      <c r="F28" s="26">
        <f t="shared" si="2"/>
        <v>22.739726027397261</v>
      </c>
    </row>
    <row r="29" spans="1:6" ht="24.95" customHeight="1">
      <c r="A29" s="25" t="s">
        <v>35</v>
      </c>
      <c r="B29" s="12">
        <f t="shared" si="0"/>
        <v>61</v>
      </c>
      <c r="C29" s="13">
        <v>53</v>
      </c>
      <c r="D29" s="26">
        <f t="shared" si="1"/>
        <v>86.885245901639337</v>
      </c>
      <c r="E29" s="13">
        <v>8</v>
      </c>
      <c r="F29" s="26">
        <f t="shared" si="2"/>
        <v>13.114754098360656</v>
      </c>
    </row>
    <row r="30" spans="1:6" ht="24.95" customHeight="1">
      <c r="A30" s="25" t="s">
        <v>36</v>
      </c>
      <c r="B30" s="12">
        <f t="shared" si="0"/>
        <v>129</v>
      </c>
      <c r="C30" s="13">
        <v>91</v>
      </c>
      <c r="D30" s="26">
        <f t="shared" si="1"/>
        <v>70.542635658914733</v>
      </c>
      <c r="E30" s="13">
        <v>38</v>
      </c>
      <c r="F30" s="26">
        <f t="shared" si="2"/>
        <v>29.457364341085274</v>
      </c>
    </row>
    <row r="31" spans="1:6" ht="24.95" customHeight="1">
      <c r="A31" s="27" t="s">
        <v>37</v>
      </c>
      <c r="B31" s="16">
        <f t="shared" si="0"/>
        <v>258</v>
      </c>
      <c r="C31" s="17">
        <v>193</v>
      </c>
      <c r="D31" s="28">
        <f t="shared" si="1"/>
        <v>74.806201550387598</v>
      </c>
      <c r="E31" s="17">
        <v>65</v>
      </c>
      <c r="F31" s="28">
        <f t="shared" si="2"/>
        <v>25.193798449612402</v>
      </c>
    </row>
    <row r="32" spans="1:6">
      <c r="A32" s="29" t="s">
        <v>7</v>
      </c>
    </row>
    <row r="33" spans="1:1">
      <c r="A33" s="30" t="s">
        <v>8</v>
      </c>
    </row>
  </sheetData>
  <mergeCells count="7">
    <mergeCell ref="A1:F1"/>
    <mergeCell ref="A2:D2"/>
    <mergeCell ref="E2:F2"/>
    <mergeCell ref="A3:A4"/>
    <mergeCell ref="B3:B4"/>
    <mergeCell ref="C3:C4"/>
    <mergeCell ref="E3:E4"/>
  </mergeCells>
  <phoneticPr fontId="22" type="noConversion"/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33"/>
  <sheetViews>
    <sheetView workbookViewId="0">
      <selection sqref="A1:F1"/>
    </sheetView>
  </sheetViews>
  <sheetFormatPr defaultRowHeight="16.5"/>
  <cols>
    <col min="1" max="1" width="33.75" customWidth="1"/>
    <col min="2" max="2" width="11.625" customWidth="1"/>
    <col min="3" max="3" width="11.25" customWidth="1"/>
    <col min="4" max="4" width="9.625" customWidth="1"/>
    <col min="5" max="5" width="11.25" customWidth="1"/>
    <col min="6" max="6" width="9.875" customWidth="1"/>
    <col min="7" max="7" width="9" customWidth="1"/>
  </cols>
  <sheetData>
    <row r="1" spans="1:6" ht="42.75" customHeight="1">
      <c r="A1" s="116" t="s">
        <v>9</v>
      </c>
      <c r="B1" s="116"/>
      <c r="C1" s="116"/>
      <c r="D1" s="116"/>
      <c r="E1" s="116"/>
      <c r="F1" s="116"/>
    </row>
    <row r="2" spans="1:6" ht="19.5">
      <c r="A2" s="120" t="s">
        <v>43</v>
      </c>
      <c r="B2" s="120"/>
      <c r="C2" s="120"/>
      <c r="D2" s="120"/>
      <c r="E2" s="121" t="s">
        <v>11</v>
      </c>
      <c r="F2" s="121"/>
    </row>
    <row r="3" spans="1:6" ht="13.5" customHeight="1">
      <c r="A3" s="123" t="s">
        <v>40</v>
      </c>
      <c r="B3" s="118" t="s">
        <v>3</v>
      </c>
      <c r="C3" s="119" t="s">
        <v>4</v>
      </c>
      <c r="D3" s="3"/>
      <c r="E3" s="119" t="s">
        <v>5</v>
      </c>
      <c r="F3" s="4"/>
    </row>
    <row r="4" spans="1:6">
      <c r="A4" s="123"/>
      <c r="B4" s="118"/>
      <c r="C4" s="119"/>
      <c r="D4" s="21" t="s">
        <v>6</v>
      </c>
      <c r="E4" s="119"/>
      <c r="F4" s="22" t="s">
        <v>6</v>
      </c>
    </row>
    <row r="5" spans="1:6" ht="24.95" customHeight="1">
      <c r="A5" s="23" t="s">
        <v>3</v>
      </c>
      <c r="B5" s="8">
        <f t="shared" ref="B5:B31" si="0">C5+E5</f>
        <v>11528</v>
      </c>
      <c r="C5" s="32">
        <f>SUM(C6:C31)</f>
        <v>8900</v>
      </c>
      <c r="D5" s="33">
        <f>C5/B5</f>
        <v>0.7720333102012491</v>
      </c>
      <c r="E5" s="9">
        <f>SUM(E6:E31)</f>
        <v>2628</v>
      </c>
      <c r="F5" s="33">
        <f>E5/B5</f>
        <v>0.22796668979875087</v>
      </c>
    </row>
    <row r="6" spans="1:6" ht="24.95" customHeight="1">
      <c r="A6" s="25" t="s">
        <v>12</v>
      </c>
      <c r="B6" s="12">
        <f t="shared" si="0"/>
        <v>698</v>
      </c>
      <c r="C6" s="13">
        <v>533</v>
      </c>
      <c r="D6" s="34">
        <f>C6/B6</f>
        <v>0.76361031518624645</v>
      </c>
      <c r="E6" s="13">
        <v>165</v>
      </c>
      <c r="F6" s="34">
        <f>E6/B6</f>
        <v>0.23638968481375358</v>
      </c>
    </row>
    <row r="7" spans="1:6" ht="24.95" customHeight="1">
      <c r="A7" s="25" t="s">
        <v>13</v>
      </c>
      <c r="B7" s="12">
        <f t="shared" si="0"/>
        <v>63</v>
      </c>
      <c r="C7" s="13">
        <v>45</v>
      </c>
      <c r="D7" s="34">
        <f>C7/B7</f>
        <v>0.7142857142857143</v>
      </c>
      <c r="E7" s="13">
        <v>18</v>
      </c>
      <c r="F7" s="34">
        <f>E7/B7</f>
        <v>0.2857142857142857</v>
      </c>
    </row>
    <row r="8" spans="1:6" ht="24.95" customHeight="1">
      <c r="A8" s="25" t="s">
        <v>41</v>
      </c>
      <c r="B8" s="12">
        <f t="shared" si="0"/>
        <v>0</v>
      </c>
      <c r="C8" s="13">
        <v>0</v>
      </c>
      <c r="D8" s="34">
        <v>0</v>
      </c>
      <c r="E8" s="13">
        <v>0</v>
      </c>
      <c r="F8" s="34">
        <v>0</v>
      </c>
    </row>
    <row r="9" spans="1:6" ht="24.95" customHeight="1">
      <c r="A9" s="25" t="s">
        <v>14</v>
      </c>
      <c r="B9" s="12">
        <f t="shared" si="0"/>
        <v>770</v>
      </c>
      <c r="C9" s="13">
        <v>570</v>
      </c>
      <c r="D9" s="34">
        <f t="shared" ref="D9:D31" si="1">C9/B9</f>
        <v>0.74025974025974028</v>
      </c>
      <c r="E9" s="13">
        <v>200</v>
      </c>
      <c r="F9" s="34">
        <f t="shared" ref="F9:F31" si="2">E9/B9</f>
        <v>0.25974025974025972</v>
      </c>
    </row>
    <row r="10" spans="1:6" ht="24.95" customHeight="1">
      <c r="A10" s="25" t="s">
        <v>15</v>
      </c>
      <c r="B10" s="12">
        <f t="shared" si="0"/>
        <v>97</v>
      </c>
      <c r="C10" s="13">
        <v>72</v>
      </c>
      <c r="D10" s="34">
        <f t="shared" si="1"/>
        <v>0.74226804123711343</v>
      </c>
      <c r="E10" s="13">
        <v>25</v>
      </c>
      <c r="F10" s="34">
        <f t="shared" si="2"/>
        <v>0.25773195876288657</v>
      </c>
    </row>
    <row r="11" spans="1:6" ht="24.95" customHeight="1">
      <c r="A11" s="25" t="s">
        <v>16</v>
      </c>
      <c r="B11" s="12">
        <f t="shared" si="0"/>
        <v>19</v>
      </c>
      <c r="C11" s="13">
        <v>15</v>
      </c>
      <c r="D11" s="34">
        <f t="shared" si="1"/>
        <v>0.78947368421052633</v>
      </c>
      <c r="E11" s="13">
        <v>4</v>
      </c>
      <c r="F11" s="34">
        <f t="shared" si="2"/>
        <v>0.21052631578947367</v>
      </c>
    </row>
    <row r="12" spans="1:6" ht="24.95" customHeight="1">
      <c r="A12" s="25" t="s">
        <v>17</v>
      </c>
      <c r="B12" s="12">
        <f t="shared" si="0"/>
        <v>113</v>
      </c>
      <c r="C12" s="13">
        <v>78</v>
      </c>
      <c r="D12" s="34">
        <f t="shared" si="1"/>
        <v>0.69026548672566368</v>
      </c>
      <c r="E12" s="13">
        <v>35</v>
      </c>
      <c r="F12" s="34">
        <f t="shared" si="2"/>
        <v>0.30973451327433627</v>
      </c>
    </row>
    <row r="13" spans="1:6" ht="24.95" customHeight="1">
      <c r="A13" s="25" t="s">
        <v>18</v>
      </c>
      <c r="B13" s="12">
        <f t="shared" si="0"/>
        <v>231</v>
      </c>
      <c r="C13" s="13">
        <v>166</v>
      </c>
      <c r="D13" s="34">
        <f t="shared" si="1"/>
        <v>0.7186147186147186</v>
      </c>
      <c r="E13" s="13">
        <v>65</v>
      </c>
      <c r="F13" s="34">
        <f t="shared" si="2"/>
        <v>0.2813852813852814</v>
      </c>
    </row>
    <row r="14" spans="1:6" ht="24.95" customHeight="1">
      <c r="A14" s="25" t="s">
        <v>20</v>
      </c>
      <c r="B14" s="12">
        <f t="shared" si="0"/>
        <v>134</v>
      </c>
      <c r="C14" s="13">
        <v>102</v>
      </c>
      <c r="D14" s="34">
        <f t="shared" si="1"/>
        <v>0.76119402985074625</v>
      </c>
      <c r="E14" s="13">
        <v>32</v>
      </c>
      <c r="F14" s="34">
        <f t="shared" si="2"/>
        <v>0.23880597014925373</v>
      </c>
    </row>
    <row r="15" spans="1:6" ht="24.95" customHeight="1">
      <c r="A15" s="25" t="s">
        <v>21</v>
      </c>
      <c r="B15" s="12">
        <f t="shared" si="0"/>
        <v>17</v>
      </c>
      <c r="C15" s="13">
        <v>13</v>
      </c>
      <c r="D15" s="34">
        <f t="shared" si="1"/>
        <v>0.76470588235294112</v>
      </c>
      <c r="E15" s="13">
        <v>4</v>
      </c>
      <c r="F15" s="34">
        <f t="shared" si="2"/>
        <v>0.23529411764705882</v>
      </c>
    </row>
    <row r="16" spans="1:6" ht="24.95" customHeight="1">
      <c r="A16" s="25" t="s">
        <v>22</v>
      </c>
      <c r="B16" s="12">
        <f t="shared" si="0"/>
        <v>203</v>
      </c>
      <c r="C16" s="13">
        <v>164</v>
      </c>
      <c r="D16" s="34">
        <f t="shared" si="1"/>
        <v>0.80788177339901479</v>
      </c>
      <c r="E16" s="13">
        <v>39</v>
      </c>
      <c r="F16" s="34">
        <f t="shared" si="2"/>
        <v>0.19211822660098521</v>
      </c>
    </row>
    <row r="17" spans="1:6" ht="24.95" customHeight="1">
      <c r="A17" s="25" t="s">
        <v>23</v>
      </c>
      <c r="B17" s="12">
        <f t="shared" si="0"/>
        <v>462</v>
      </c>
      <c r="C17" s="13">
        <v>345</v>
      </c>
      <c r="D17" s="34">
        <f t="shared" si="1"/>
        <v>0.74675324675324672</v>
      </c>
      <c r="E17" s="13">
        <v>117</v>
      </c>
      <c r="F17" s="34">
        <f t="shared" si="2"/>
        <v>0.25324675324675322</v>
      </c>
    </row>
    <row r="18" spans="1:6" ht="24.95" customHeight="1">
      <c r="A18" s="25" t="s">
        <v>24</v>
      </c>
      <c r="B18" s="12">
        <f t="shared" si="0"/>
        <v>50</v>
      </c>
      <c r="C18" s="13">
        <v>42</v>
      </c>
      <c r="D18" s="34">
        <f t="shared" si="1"/>
        <v>0.84</v>
      </c>
      <c r="E18" s="13">
        <v>8</v>
      </c>
      <c r="F18" s="34">
        <f t="shared" si="2"/>
        <v>0.16</v>
      </c>
    </row>
    <row r="19" spans="1:6" ht="24.95" customHeight="1">
      <c r="A19" s="25" t="s">
        <v>25</v>
      </c>
      <c r="B19" s="12">
        <f t="shared" si="0"/>
        <v>133</v>
      </c>
      <c r="C19" s="13">
        <v>99</v>
      </c>
      <c r="D19" s="34">
        <f t="shared" si="1"/>
        <v>0.74436090225563911</v>
      </c>
      <c r="E19" s="13">
        <v>34</v>
      </c>
      <c r="F19" s="34">
        <f t="shared" si="2"/>
        <v>0.25563909774436089</v>
      </c>
    </row>
    <row r="20" spans="1:6" ht="24.95" customHeight="1">
      <c r="A20" s="25" t="s">
        <v>26</v>
      </c>
      <c r="B20" s="12">
        <f t="shared" si="0"/>
        <v>982</v>
      </c>
      <c r="C20" s="13">
        <v>749</v>
      </c>
      <c r="D20" s="34">
        <f t="shared" si="1"/>
        <v>0.7627291242362525</v>
      </c>
      <c r="E20" s="13">
        <v>233</v>
      </c>
      <c r="F20" s="34">
        <f t="shared" si="2"/>
        <v>0.23727087576374745</v>
      </c>
    </row>
    <row r="21" spans="1:6" ht="24.95" customHeight="1">
      <c r="A21" s="25" t="s">
        <v>27</v>
      </c>
      <c r="B21" s="12">
        <f t="shared" si="0"/>
        <v>263</v>
      </c>
      <c r="C21" s="13">
        <v>206</v>
      </c>
      <c r="D21" s="34">
        <f t="shared" si="1"/>
        <v>0.78326996197718635</v>
      </c>
      <c r="E21" s="13">
        <v>57</v>
      </c>
      <c r="F21" s="34">
        <f t="shared" si="2"/>
        <v>0.21673003802281368</v>
      </c>
    </row>
    <row r="22" spans="1:6" ht="24.95" customHeight="1">
      <c r="A22" s="25" t="s">
        <v>28</v>
      </c>
      <c r="B22" s="12">
        <f t="shared" si="0"/>
        <v>292</v>
      </c>
      <c r="C22" s="13">
        <v>236</v>
      </c>
      <c r="D22" s="34">
        <f t="shared" si="1"/>
        <v>0.80821917808219179</v>
      </c>
      <c r="E22" s="13">
        <v>56</v>
      </c>
      <c r="F22" s="34">
        <f t="shared" si="2"/>
        <v>0.19178082191780821</v>
      </c>
    </row>
    <row r="23" spans="1:6" ht="24.95" customHeight="1">
      <c r="A23" s="25" t="s">
        <v>29</v>
      </c>
      <c r="B23" s="12">
        <f t="shared" si="0"/>
        <v>1994</v>
      </c>
      <c r="C23" s="13">
        <v>1511</v>
      </c>
      <c r="D23" s="34">
        <f t="shared" si="1"/>
        <v>0.75777331995987962</v>
      </c>
      <c r="E23" s="13">
        <v>483</v>
      </c>
      <c r="F23" s="34">
        <f t="shared" si="2"/>
        <v>0.24222668004012035</v>
      </c>
    </row>
    <row r="24" spans="1:6" ht="24.95" customHeight="1">
      <c r="A24" s="25" t="s">
        <v>30</v>
      </c>
      <c r="B24" s="12">
        <f t="shared" si="0"/>
        <v>860</v>
      </c>
      <c r="C24" s="13">
        <v>706</v>
      </c>
      <c r="D24" s="34">
        <f t="shared" si="1"/>
        <v>0.82093023255813957</v>
      </c>
      <c r="E24" s="13">
        <v>154</v>
      </c>
      <c r="F24" s="34">
        <f t="shared" si="2"/>
        <v>0.17906976744186046</v>
      </c>
    </row>
    <row r="25" spans="1:6" ht="24.95" customHeight="1">
      <c r="A25" s="25" t="s">
        <v>31</v>
      </c>
      <c r="B25" s="12">
        <f t="shared" si="0"/>
        <v>343</v>
      </c>
      <c r="C25" s="13">
        <v>282</v>
      </c>
      <c r="D25" s="34">
        <f t="shared" si="1"/>
        <v>0.82215743440233235</v>
      </c>
      <c r="E25" s="13">
        <v>61</v>
      </c>
      <c r="F25" s="34">
        <f t="shared" si="2"/>
        <v>0.17784256559766765</v>
      </c>
    </row>
    <row r="26" spans="1:6" ht="24.95" customHeight="1">
      <c r="A26" s="25" t="s">
        <v>32</v>
      </c>
      <c r="B26" s="12">
        <f t="shared" si="0"/>
        <v>443</v>
      </c>
      <c r="C26" s="13">
        <v>346</v>
      </c>
      <c r="D26" s="34">
        <f t="shared" si="1"/>
        <v>0.78103837471783299</v>
      </c>
      <c r="E26" s="13">
        <v>97</v>
      </c>
      <c r="F26" s="34">
        <f t="shared" si="2"/>
        <v>0.21896162528216703</v>
      </c>
    </row>
    <row r="27" spans="1:6" ht="24.95" customHeight="1">
      <c r="A27" s="25" t="s">
        <v>33</v>
      </c>
      <c r="B27" s="12">
        <f t="shared" si="0"/>
        <v>2546</v>
      </c>
      <c r="C27" s="13">
        <v>1993</v>
      </c>
      <c r="D27" s="34">
        <f t="shared" si="1"/>
        <v>0.78279654359780049</v>
      </c>
      <c r="E27" s="13">
        <v>553</v>
      </c>
      <c r="F27" s="34">
        <f t="shared" si="2"/>
        <v>0.21720345640219954</v>
      </c>
    </row>
    <row r="28" spans="1:6" ht="24.95" customHeight="1">
      <c r="A28" s="25" t="s">
        <v>34</v>
      </c>
      <c r="B28" s="12">
        <f t="shared" si="0"/>
        <v>372</v>
      </c>
      <c r="C28" s="13">
        <v>292</v>
      </c>
      <c r="D28" s="34">
        <f t="shared" si="1"/>
        <v>0.78494623655913975</v>
      </c>
      <c r="E28" s="13">
        <v>80</v>
      </c>
      <c r="F28" s="34">
        <f t="shared" si="2"/>
        <v>0.21505376344086022</v>
      </c>
    </row>
    <row r="29" spans="1:6" ht="24.95" customHeight="1">
      <c r="A29" s="25" t="s">
        <v>35</v>
      </c>
      <c r="B29" s="12">
        <f t="shared" si="0"/>
        <v>58</v>
      </c>
      <c r="C29" s="13">
        <v>50</v>
      </c>
      <c r="D29" s="34">
        <f t="shared" si="1"/>
        <v>0.86206896551724133</v>
      </c>
      <c r="E29" s="13">
        <v>8</v>
      </c>
      <c r="F29" s="34">
        <f t="shared" si="2"/>
        <v>0.13793103448275862</v>
      </c>
    </row>
    <row r="30" spans="1:6" ht="24.95" customHeight="1">
      <c r="A30" s="25" t="s">
        <v>36</v>
      </c>
      <c r="B30" s="12">
        <f t="shared" si="0"/>
        <v>130</v>
      </c>
      <c r="C30" s="13">
        <v>96</v>
      </c>
      <c r="D30" s="34">
        <f t="shared" si="1"/>
        <v>0.7384615384615385</v>
      </c>
      <c r="E30" s="13">
        <v>34</v>
      </c>
      <c r="F30" s="34">
        <f t="shared" si="2"/>
        <v>0.26153846153846155</v>
      </c>
    </row>
    <row r="31" spans="1:6" ht="24.95" customHeight="1">
      <c r="A31" s="27" t="s">
        <v>37</v>
      </c>
      <c r="B31" s="16">
        <f t="shared" si="0"/>
        <v>255</v>
      </c>
      <c r="C31" s="17">
        <v>189</v>
      </c>
      <c r="D31" s="35">
        <f t="shared" si="1"/>
        <v>0.74117647058823533</v>
      </c>
      <c r="E31" s="17">
        <v>66</v>
      </c>
      <c r="F31" s="35">
        <f t="shared" si="2"/>
        <v>0.25882352941176473</v>
      </c>
    </row>
    <row r="32" spans="1:6">
      <c r="A32" s="29" t="s">
        <v>7</v>
      </c>
    </row>
    <row r="33" spans="1:1">
      <c r="A33" s="30" t="s">
        <v>8</v>
      </c>
    </row>
  </sheetData>
  <mergeCells count="7">
    <mergeCell ref="A1:F1"/>
    <mergeCell ref="A2:D2"/>
    <mergeCell ref="E2:F2"/>
    <mergeCell ref="A3:A4"/>
    <mergeCell ref="B3:B4"/>
    <mergeCell ref="C3:C4"/>
    <mergeCell ref="E3:E4"/>
  </mergeCells>
  <phoneticPr fontId="22" type="noConversion"/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33"/>
  <sheetViews>
    <sheetView workbookViewId="0">
      <selection activeCell="H32" sqref="H32"/>
    </sheetView>
  </sheetViews>
  <sheetFormatPr defaultRowHeight="16.5"/>
  <cols>
    <col min="1" max="1" width="33.75" customWidth="1"/>
    <col min="2" max="2" width="11.625" customWidth="1"/>
    <col min="3" max="3" width="11.25" customWidth="1"/>
    <col min="4" max="4" width="9.625" customWidth="1"/>
    <col min="5" max="5" width="11.25" customWidth="1"/>
    <col min="6" max="6" width="9.875" customWidth="1"/>
    <col min="7" max="7" width="9" customWidth="1"/>
  </cols>
  <sheetData>
    <row r="1" spans="1:6" ht="21">
      <c r="A1" s="116" t="s">
        <v>9</v>
      </c>
      <c r="B1" s="116"/>
      <c r="C1" s="116"/>
      <c r="D1" s="116"/>
      <c r="E1" s="116"/>
      <c r="F1" s="116"/>
    </row>
    <row r="2" spans="1:6" ht="19.5">
      <c r="A2" s="120" t="s">
        <v>44</v>
      </c>
      <c r="B2" s="120"/>
      <c r="C2" s="120"/>
      <c r="D2" s="120"/>
      <c r="E2" s="121" t="s">
        <v>11</v>
      </c>
      <c r="F2" s="121"/>
    </row>
    <row r="3" spans="1:6">
      <c r="A3" s="123" t="s">
        <v>40</v>
      </c>
      <c r="B3" s="118" t="s">
        <v>3</v>
      </c>
      <c r="C3" s="119" t="s">
        <v>4</v>
      </c>
      <c r="D3" s="3"/>
      <c r="E3" s="119" t="s">
        <v>5</v>
      </c>
      <c r="F3" s="4"/>
    </row>
    <row r="4" spans="1:6">
      <c r="A4" s="123"/>
      <c r="B4" s="118"/>
      <c r="C4" s="119"/>
      <c r="D4" s="21" t="s">
        <v>6</v>
      </c>
      <c r="E4" s="119"/>
      <c r="F4" s="22" t="s">
        <v>6</v>
      </c>
    </row>
    <row r="5" spans="1:6">
      <c r="A5" s="23" t="s">
        <v>3</v>
      </c>
      <c r="B5" s="36">
        <v>11589</v>
      </c>
      <c r="C5" s="9">
        <v>8934</v>
      </c>
      <c r="D5" s="33">
        <f>C5/B5</f>
        <v>0.77090344292001034</v>
      </c>
      <c r="E5" s="9">
        <v>2655</v>
      </c>
      <c r="F5" s="33">
        <f>E5/B5</f>
        <v>0.22909655707998963</v>
      </c>
    </row>
    <row r="6" spans="1:6">
      <c r="A6" s="25" t="s">
        <v>12</v>
      </c>
      <c r="B6" s="31">
        <v>714</v>
      </c>
      <c r="C6" s="13">
        <v>541</v>
      </c>
      <c r="D6" s="34">
        <f>C6/B6</f>
        <v>0.75770308123249297</v>
      </c>
      <c r="E6" s="13">
        <v>173</v>
      </c>
      <c r="F6" s="34">
        <f>E6/B6</f>
        <v>0.242296918767507</v>
      </c>
    </row>
    <row r="7" spans="1:6">
      <c r="A7" s="25" t="s">
        <v>13</v>
      </c>
      <c r="B7" s="31">
        <v>63</v>
      </c>
      <c r="C7" s="13">
        <v>44</v>
      </c>
      <c r="D7" s="34">
        <f>C7/B7</f>
        <v>0.69841269841269837</v>
      </c>
      <c r="E7" s="13">
        <v>19</v>
      </c>
      <c r="F7" s="34">
        <f>E7/B7</f>
        <v>0.30158730158730157</v>
      </c>
    </row>
    <row r="8" spans="1:6">
      <c r="A8" s="25" t="s">
        <v>41</v>
      </c>
      <c r="B8" s="31">
        <v>0</v>
      </c>
      <c r="C8" s="13">
        <v>0</v>
      </c>
      <c r="D8" s="34">
        <v>0</v>
      </c>
      <c r="E8" s="13">
        <v>0</v>
      </c>
      <c r="F8" s="34">
        <v>0</v>
      </c>
    </row>
    <row r="9" spans="1:6">
      <c r="A9" s="25" t="s">
        <v>14</v>
      </c>
      <c r="B9" s="31">
        <v>762</v>
      </c>
      <c r="C9" s="13">
        <v>578</v>
      </c>
      <c r="D9" s="34">
        <f t="shared" ref="D9:D31" si="0">C9/B9</f>
        <v>0.75853018372703407</v>
      </c>
      <c r="E9" s="13">
        <v>184</v>
      </c>
      <c r="F9" s="34">
        <f t="shared" ref="F9:F31" si="1">E9/B9</f>
        <v>0.24146981627296588</v>
      </c>
    </row>
    <row r="10" spans="1:6">
      <c r="A10" s="25" t="s">
        <v>15</v>
      </c>
      <c r="B10" s="31">
        <v>98</v>
      </c>
      <c r="C10" s="13">
        <v>74</v>
      </c>
      <c r="D10" s="34">
        <f t="shared" si="0"/>
        <v>0.75510204081632648</v>
      </c>
      <c r="E10" s="13">
        <v>24</v>
      </c>
      <c r="F10" s="34">
        <f t="shared" si="1"/>
        <v>0.24489795918367346</v>
      </c>
    </row>
    <row r="11" spans="1:6">
      <c r="A11" s="25" t="s">
        <v>16</v>
      </c>
      <c r="B11" s="31">
        <v>17</v>
      </c>
      <c r="C11" s="13">
        <v>14</v>
      </c>
      <c r="D11" s="34">
        <f t="shared" si="0"/>
        <v>0.82352941176470584</v>
      </c>
      <c r="E11" s="13">
        <v>3</v>
      </c>
      <c r="F11" s="34">
        <f t="shared" si="1"/>
        <v>0.17647058823529413</v>
      </c>
    </row>
    <row r="12" spans="1:6">
      <c r="A12" s="25" t="s">
        <v>17</v>
      </c>
      <c r="B12" s="31">
        <v>117</v>
      </c>
      <c r="C12" s="13">
        <v>79</v>
      </c>
      <c r="D12" s="34">
        <f t="shared" si="0"/>
        <v>0.67521367521367526</v>
      </c>
      <c r="E12" s="13">
        <v>38</v>
      </c>
      <c r="F12" s="34">
        <f t="shared" si="1"/>
        <v>0.3247863247863248</v>
      </c>
    </row>
    <row r="13" spans="1:6">
      <c r="A13" s="25" t="s">
        <v>18</v>
      </c>
      <c r="B13" s="31">
        <v>229</v>
      </c>
      <c r="C13" s="13">
        <v>167</v>
      </c>
      <c r="D13" s="34">
        <f t="shared" si="0"/>
        <v>0.72925764192139741</v>
      </c>
      <c r="E13" s="13">
        <v>62</v>
      </c>
      <c r="F13" s="34">
        <f t="shared" si="1"/>
        <v>0.27074235807860264</v>
      </c>
    </row>
    <row r="14" spans="1:6">
      <c r="A14" s="25" t="s">
        <v>20</v>
      </c>
      <c r="B14" s="31">
        <v>131</v>
      </c>
      <c r="C14" s="13">
        <v>101</v>
      </c>
      <c r="D14" s="34">
        <f t="shared" si="0"/>
        <v>0.77099236641221369</v>
      </c>
      <c r="E14" s="13">
        <v>30</v>
      </c>
      <c r="F14" s="34">
        <f t="shared" si="1"/>
        <v>0.22900763358778625</v>
      </c>
    </row>
    <row r="15" spans="1:6">
      <c r="A15" s="25" t="s">
        <v>21</v>
      </c>
      <c r="B15" s="31">
        <v>16</v>
      </c>
      <c r="C15" s="13">
        <v>11</v>
      </c>
      <c r="D15" s="34">
        <f t="shared" si="0"/>
        <v>0.6875</v>
      </c>
      <c r="E15" s="13">
        <v>5</v>
      </c>
      <c r="F15" s="34">
        <f t="shared" si="1"/>
        <v>0.3125</v>
      </c>
    </row>
    <row r="16" spans="1:6">
      <c r="A16" s="25" t="s">
        <v>22</v>
      </c>
      <c r="B16" s="31">
        <v>203</v>
      </c>
      <c r="C16" s="13">
        <v>165</v>
      </c>
      <c r="D16" s="34">
        <f t="shared" si="0"/>
        <v>0.81280788177339902</v>
      </c>
      <c r="E16" s="13">
        <v>38</v>
      </c>
      <c r="F16" s="34">
        <f t="shared" si="1"/>
        <v>0.18719211822660098</v>
      </c>
    </row>
    <row r="17" spans="1:6">
      <c r="A17" s="25" t="s">
        <v>23</v>
      </c>
      <c r="B17" s="31">
        <v>459</v>
      </c>
      <c r="C17" s="13">
        <v>346</v>
      </c>
      <c r="D17" s="34">
        <f t="shared" si="0"/>
        <v>0.75381263616557737</v>
      </c>
      <c r="E17" s="13">
        <v>113</v>
      </c>
      <c r="F17" s="34">
        <f t="shared" si="1"/>
        <v>0.24618736383442266</v>
      </c>
    </row>
    <row r="18" spans="1:6">
      <c r="A18" s="25" t="s">
        <v>24</v>
      </c>
      <c r="B18" s="31">
        <v>50</v>
      </c>
      <c r="C18" s="13">
        <v>43</v>
      </c>
      <c r="D18" s="34">
        <f t="shared" si="0"/>
        <v>0.86</v>
      </c>
      <c r="E18" s="13">
        <v>7</v>
      </c>
      <c r="F18" s="34">
        <f t="shared" si="1"/>
        <v>0.14000000000000001</v>
      </c>
    </row>
    <row r="19" spans="1:6">
      <c r="A19" s="25" t="s">
        <v>25</v>
      </c>
      <c r="B19" s="31">
        <v>137</v>
      </c>
      <c r="C19" s="13">
        <v>105</v>
      </c>
      <c r="D19" s="34">
        <f t="shared" si="0"/>
        <v>0.76642335766423353</v>
      </c>
      <c r="E19" s="13">
        <v>32</v>
      </c>
      <c r="F19" s="34">
        <f t="shared" si="1"/>
        <v>0.23357664233576642</v>
      </c>
    </row>
    <row r="20" spans="1:6">
      <c r="A20" s="25" t="s">
        <v>26</v>
      </c>
      <c r="B20" s="31">
        <v>1001</v>
      </c>
      <c r="C20" s="13">
        <v>759</v>
      </c>
      <c r="D20" s="34">
        <f t="shared" si="0"/>
        <v>0.75824175824175821</v>
      </c>
      <c r="E20" s="13">
        <v>242</v>
      </c>
      <c r="F20" s="34">
        <f t="shared" si="1"/>
        <v>0.24175824175824176</v>
      </c>
    </row>
    <row r="21" spans="1:6">
      <c r="A21" s="25" t="s">
        <v>27</v>
      </c>
      <c r="B21" s="31">
        <v>273</v>
      </c>
      <c r="C21" s="13">
        <v>211</v>
      </c>
      <c r="D21" s="34">
        <f t="shared" si="0"/>
        <v>0.77289377289377292</v>
      </c>
      <c r="E21" s="13">
        <v>62</v>
      </c>
      <c r="F21" s="34">
        <f t="shared" si="1"/>
        <v>0.2271062271062271</v>
      </c>
    </row>
    <row r="22" spans="1:6">
      <c r="A22" s="25" t="s">
        <v>28</v>
      </c>
      <c r="B22" s="31">
        <v>293</v>
      </c>
      <c r="C22" s="13">
        <v>239</v>
      </c>
      <c r="D22" s="34">
        <f t="shared" si="0"/>
        <v>0.81569965870307171</v>
      </c>
      <c r="E22" s="13">
        <v>54</v>
      </c>
      <c r="F22" s="34">
        <f t="shared" si="1"/>
        <v>0.18430034129692832</v>
      </c>
    </row>
    <row r="23" spans="1:6">
      <c r="A23" s="25" t="s">
        <v>29</v>
      </c>
      <c r="B23" s="31">
        <v>2088</v>
      </c>
      <c r="C23" s="13">
        <v>1581</v>
      </c>
      <c r="D23" s="34">
        <f t="shared" si="0"/>
        <v>0.75718390804597702</v>
      </c>
      <c r="E23" s="13">
        <v>507</v>
      </c>
      <c r="F23" s="34">
        <f t="shared" si="1"/>
        <v>0.24281609195402298</v>
      </c>
    </row>
    <row r="24" spans="1:6">
      <c r="A24" s="25" t="s">
        <v>30</v>
      </c>
      <c r="B24" s="31">
        <v>833</v>
      </c>
      <c r="C24" s="13">
        <v>678</v>
      </c>
      <c r="D24" s="34">
        <f t="shared" si="0"/>
        <v>0.8139255702280912</v>
      </c>
      <c r="E24" s="13">
        <v>155</v>
      </c>
      <c r="F24" s="34">
        <f t="shared" si="1"/>
        <v>0.18607442977190877</v>
      </c>
    </row>
    <row r="25" spans="1:6">
      <c r="A25" s="25" t="s">
        <v>31</v>
      </c>
      <c r="B25" s="31">
        <v>355</v>
      </c>
      <c r="C25" s="13">
        <v>289</v>
      </c>
      <c r="D25" s="34">
        <f t="shared" si="0"/>
        <v>0.81408450704225355</v>
      </c>
      <c r="E25" s="13">
        <v>66</v>
      </c>
      <c r="F25" s="34">
        <f t="shared" si="1"/>
        <v>0.18591549295774648</v>
      </c>
    </row>
    <row r="26" spans="1:6">
      <c r="A26" s="25" t="s">
        <v>32</v>
      </c>
      <c r="B26" s="31">
        <v>432</v>
      </c>
      <c r="C26" s="13">
        <v>334</v>
      </c>
      <c r="D26" s="34">
        <f t="shared" si="0"/>
        <v>0.77314814814814814</v>
      </c>
      <c r="E26" s="13">
        <v>98</v>
      </c>
      <c r="F26" s="34">
        <f t="shared" si="1"/>
        <v>0.22685185185185186</v>
      </c>
    </row>
    <row r="27" spans="1:6">
      <c r="A27" s="25" t="s">
        <v>33</v>
      </c>
      <c r="B27" s="31">
        <v>2515</v>
      </c>
      <c r="C27" s="13">
        <v>1964</v>
      </c>
      <c r="D27" s="34">
        <f t="shared" si="0"/>
        <v>0.78091451292246516</v>
      </c>
      <c r="E27" s="13">
        <v>551</v>
      </c>
      <c r="F27" s="34">
        <f t="shared" si="1"/>
        <v>0.21908548707753478</v>
      </c>
    </row>
    <row r="28" spans="1:6">
      <c r="A28" s="25" t="s">
        <v>34</v>
      </c>
      <c r="B28" s="31">
        <v>362</v>
      </c>
      <c r="C28" s="13">
        <v>281</v>
      </c>
      <c r="D28" s="34">
        <f t="shared" si="0"/>
        <v>0.77624309392265189</v>
      </c>
      <c r="E28" s="13">
        <v>81</v>
      </c>
      <c r="F28" s="34">
        <f t="shared" si="1"/>
        <v>0.22375690607734808</v>
      </c>
    </row>
    <row r="29" spans="1:6">
      <c r="A29" s="25" t="s">
        <v>35</v>
      </c>
      <c r="B29" s="31">
        <v>62</v>
      </c>
      <c r="C29" s="13">
        <v>54</v>
      </c>
      <c r="D29" s="34">
        <f t="shared" si="0"/>
        <v>0.87096774193548387</v>
      </c>
      <c r="E29" s="13">
        <v>8</v>
      </c>
      <c r="F29" s="34">
        <f t="shared" si="1"/>
        <v>0.12903225806451613</v>
      </c>
    </row>
    <row r="30" spans="1:6">
      <c r="A30" s="25" t="s">
        <v>36</v>
      </c>
      <c r="B30" s="31">
        <v>126</v>
      </c>
      <c r="C30" s="13">
        <v>90</v>
      </c>
      <c r="D30" s="34">
        <f t="shared" si="0"/>
        <v>0.7142857142857143</v>
      </c>
      <c r="E30" s="13">
        <v>36</v>
      </c>
      <c r="F30" s="34">
        <f t="shared" si="1"/>
        <v>0.2857142857142857</v>
      </c>
    </row>
    <row r="31" spans="1:6">
      <c r="A31" s="27" t="s">
        <v>37</v>
      </c>
      <c r="B31" s="37">
        <v>253</v>
      </c>
      <c r="C31" s="17">
        <v>186</v>
      </c>
      <c r="D31" s="35">
        <f t="shared" si="0"/>
        <v>0.7351778656126482</v>
      </c>
      <c r="E31" s="17">
        <v>67</v>
      </c>
      <c r="F31" s="35">
        <f t="shared" si="1"/>
        <v>0.2648221343873518</v>
      </c>
    </row>
    <row r="32" spans="1:6">
      <c r="A32" s="29" t="s">
        <v>7</v>
      </c>
    </row>
    <row r="33" spans="1:1">
      <c r="A33" s="30" t="s">
        <v>8</v>
      </c>
    </row>
  </sheetData>
  <mergeCells count="7">
    <mergeCell ref="A1:F1"/>
    <mergeCell ref="A2:D2"/>
    <mergeCell ref="E2:F2"/>
    <mergeCell ref="A3:A4"/>
    <mergeCell ref="B3:B4"/>
    <mergeCell ref="C3:C4"/>
    <mergeCell ref="E3:E4"/>
  </mergeCells>
  <phoneticPr fontId="22" type="noConversion"/>
  <pageMargins left="0.70000000000000007" right="0.70000000000000007" top="0.75" bottom="0.75" header="0.30000000000000004" footer="0.30000000000000004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BR33"/>
  <sheetViews>
    <sheetView workbookViewId="0">
      <selection activeCell="F10" sqref="F10"/>
    </sheetView>
  </sheetViews>
  <sheetFormatPr defaultRowHeight="16.5"/>
  <cols>
    <col min="1" max="1" width="31.5" customWidth="1"/>
    <col min="2" max="2" width="11.75" bestFit="1" customWidth="1"/>
    <col min="3" max="3" width="10.625" bestFit="1" customWidth="1"/>
    <col min="4" max="4" width="9" customWidth="1"/>
    <col min="5" max="5" width="10.625" bestFit="1" customWidth="1"/>
    <col min="6" max="6" width="10" customWidth="1"/>
    <col min="7" max="7" width="9" customWidth="1"/>
  </cols>
  <sheetData>
    <row r="1" spans="1:70" ht="27.75" customHeight="1">
      <c r="A1" s="116" t="s">
        <v>9</v>
      </c>
      <c r="B1" s="116"/>
      <c r="C1" s="116"/>
      <c r="D1" s="116"/>
      <c r="E1" s="116"/>
      <c r="F1" s="116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</row>
    <row r="2" spans="1:70" ht="19.5">
      <c r="A2" s="124" t="s">
        <v>45</v>
      </c>
      <c r="B2" s="124"/>
      <c r="C2" s="124"/>
      <c r="D2" s="124"/>
      <c r="E2" s="125" t="s">
        <v>46</v>
      </c>
      <c r="F2" s="125"/>
      <c r="AF2" s="38"/>
      <c r="AG2" s="38"/>
      <c r="AH2" s="39"/>
      <c r="BM2" s="40"/>
      <c r="BN2" s="40"/>
      <c r="BR2" s="40"/>
    </row>
    <row r="3" spans="1:70">
      <c r="A3" s="126" t="s">
        <v>40</v>
      </c>
      <c r="B3" s="128" t="s">
        <v>3</v>
      </c>
      <c r="C3" s="130" t="s">
        <v>4</v>
      </c>
      <c r="D3" s="3"/>
      <c r="E3" s="130" t="s">
        <v>5</v>
      </c>
      <c r="F3" s="4"/>
    </row>
    <row r="4" spans="1:70">
      <c r="A4" s="127"/>
      <c r="B4" s="129"/>
      <c r="C4" s="131"/>
      <c r="D4" s="21" t="s">
        <v>6</v>
      </c>
      <c r="E4" s="131"/>
      <c r="F4" s="22" t="s">
        <v>6</v>
      </c>
    </row>
    <row r="5" spans="1:70">
      <c r="A5" s="23" t="s">
        <v>3</v>
      </c>
      <c r="B5" s="41">
        <v>11809</v>
      </c>
      <c r="C5" s="42">
        <v>9099</v>
      </c>
      <c r="D5" s="24">
        <f>C5/B5*100</f>
        <v>77.051401473452458</v>
      </c>
      <c r="E5" s="42">
        <v>2710</v>
      </c>
      <c r="F5" s="24">
        <f>E5/B5*100</f>
        <v>22.948598526547549</v>
      </c>
    </row>
    <row r="6" spans="1:70">
      <c r="A6" s="25" t="s">
        <v>12</v>
      </c>
      <c r="B6" s="43">
        <v>741</v>
      </c>
      <c r="C6" s="44">
        <v>557</v>
      </c>
      <c r="D6" s="26">
        <f>C6/B6*100</f>
        <v>75.168690958164646</v>
      </c>
      <c r="E6" s="44">
        <v>184</v>
      </c>
      <c r="F6" s="26">
        <f>E6/B6*100</f>
        <v>24.831309041835357</v>
      </c>
    </row>
    <row r="7" spans="1:70">
      <c r="A7" s="25" t="s">
        <v>13</v>
      </c>
      <c r="B7" s="43">
        <v>64</v>
      </c>
      <c r="C7" s="44">
        <v>44</v>
      </c>
      <c r="D7" s="26">
        <f>C7/B7*100</f>
        <v>68.75</v>
      </c>
      <c r="E7" s="44">
        <v>20</v>
      </c>
      <c r="F7" s="26">
        <f>E7/B7*100</f>
        <v>31.25</v>
      </c>
    </row>
    <row r="8" spans="1:70">
      <c r="A8" s="25" t="s">
        <v>41</v>
      </c>
      <c r="B8" s="45">
        <v>0</v>
      </c>
      <c r="C8" s="46">
        <v>0</v>
      </c>
      <c r="D8" s="46">
        <v>0</v>
      </c>
      <c r="E8" s="46">
        <v>0</v>
      </c>
      <c r="F8" s="46">
        <v>0</v>
      </c>
      <c r="J8" s="47"/>
    </row>
    <row r="9" spans="1:70">
      <c r="A9" s="25" t="s">
        <v>14</v>
      </c>
      <c r="B9" s="43">
        <v>745</v>
      </c>
      <c r="C9" s="44">
        <v>566</v>
      </c>
      <c r="D9" s="26">
        <f t="shared" ref="D9:D31" si="0">C9/B9*100</f>
        <v>75.973154362416111</v>
      </c>
      <c r="E9" s="44">
        <v>179</v>
      </c>
      <c r="F9" s="26">
        <f t="shared" ref="F9:F31" si="1">E9/B9*100</f>
        <v>24.026845637583893</v>
      </c>
    </row>
    <row r="10" spans="1:70">
      <c r="A10" s="25" t="s">
        <v>15</v>
      </c>
      <c r="B10" s="43">
        <v>96</v>
      </c>
      <c r="C10" s="44">
        <v>70</v>
      </c>
      <c r="D10" s="26">
        <f t="shared" si="0"/>
        <v>72.916666666666657</v>
      </c>
      <c r="E10" s="44">
        <v>26</v>
      </c>
      <c r="F10" s="26">
        <f t="shared" si="1"/>
        <v>27.083333333333332</v>
      </c>
    </row>
    <row r="11" spans="1:70" ht="16.5" customHeight="1">
      <c r="A11" s="25" t="s">
        <v>16</v>
      </c>
      <c r="B11" s="43">
        <v>18</v>
      </c>
      <c r="C11" s="44">
        <v>15</v>
      </c>
      <c r="D11" s="26">
        <f t="shared" si="0"/>
        <v>83.333333333333343</v>
      </c>
      <c r="E11" s="44">
        <v>3</v>
      </c>
      <c r="F11" s="26">
        <f t="shared" si="1"/>
        <v>16.666666666666664</v>
      </c>
    </row>
    <row r="12" spans="1:70">
      <c r="A12" s="25" t="s">
        <v>17</v>
      </c>
      <c r="B12" s="43">
        <v>127</v>
      </c>
      <c r="C12" s="44">
        <v>86</v>
      </c>
      <c r="D12" s="26">
        <f t="shared" si="0"/>
        <v>67.716535433070874</v>
      </c>
      <c r="E12" s="44">
        <v>41</v>
      </c>
      <c r="F12" s="26">
        <f t="shared" si="1"/>
        <v>32.283464566929133</v>
      </c>
    </row>
    <row r="13" spans="1:70" ht="16.5" customHeight="1">
      <c r="A13" s="25" t="s">
        <v>18</v>
      </c>
      <c r="B13" s="43">
        <v>229</v>
      </c>
      <c r="C13" s="44">
        <v>168</v>
      </c>
      <c r="D13" s="26">
        <f t="shared" si="0"/>
        <v>73.362445414847173</v>
      </c>
      <c r="E13" s="44">
        <v>61</v>
      </c>
      <c r="F13" s="26">
        <f t="shared" si="1"/>
        <v>26.637554585152838</v>
      </c>
    </row>
    <row r="14" spans="1:70" ht="16.5" customHeight="1">
      <c r="A14" s="25" t="s">
        <v>20</v>
      </c>
      <c r="B14" s="43">
        <v>133</v>
      </c>
      <c r="C14" s="44">
        <v>102</v>
      </c>
      <c r="D14" s="26">
        <f t="shared" si="0"/>
        <v>76.691729323308266</v>
      </c>
      <c r="E14" s="44">
        <v>31</v>
      </c>
      <c r="F14" s="26">
        <f t="shared" si="1"/>
        <v>23.308270676691727</v>
      </c>
    </row>
    <row r="15" spans="1:70">
      <c r="A15" s="25" t="s">
        <v>21</v>
      </c>
      <c r="B15" s="43">
        <v>16</v>
      </c>
      <c r="C15" s="44">
        <v>11</v>
      </c>
      <c r="D15" s="26">
        <f t="shared" si="0"/>
        <v>68.75</v>
      </c>
      <c r="E15" s="44">
        <v>5</v>
      </c>
      <c r="F15" s="26">
        <f t="shared" si="1"/>
        <v>31.25</v>
      </c>
    </row>
    <row r="16" spans="1:70">
      <c r="A16" s="25" t="s">
        <v>22</v>
      </c>
      <c r="B16" s="43">
        <v>206</v>
      </c>
      <c r="C16" s="44">
        <v>171</v>
      </c>
      <c r="D16" s="26">
        <f t="shared" si="0"/>
        <v>83.009708737864074</v>
      </c>
      <c r="E16" s="44">
        <v>35</v>
      </c>
      <c r="F16" s="26">
        <f t="shared" si="1"/>
        <v>16.990291262135923</v>
      </c>
    </row>
    <row r="17" spans="1:45">
      <c r="A17" s="25" t="s">
        <v>23</v>
      </c>
      <c r="B17" s="43">
        <v>472</v>
      </c>
      <c r="C17" s="44">
        <v>353</v>
      </c>
      <c r="D17" s="26">
        <f t="shared" si="0"/>
        <v>74.788135593220346</v>
      </c>
      <c r="E17" s="44">
        <v>119</v>
      </c>
      <c r="F17" s="26">
        <f t="shared" si="1"/>
        <v>25.211864406779661</v>
      </c>
    </row>
    <row r="18" spans="1:45" ht="16.5" customHeight="1">
      <c r="A18" s="25" t="s">
        <v>24</v>
      </c>
      <c r="B18" s="43">
        <v>54</v>
      </c>
      <c r="C18" s="44">
        <v>45</v>
      </c>
      <c r="D18" s="26">
        <f t="shared" si="0"/>
        <v>83.333333333333343</v>
      </c>
      <c r="E18" s="44">
        <v>9</v>
      </c>
      <c r="F18" s="26">
        <f t="shared" si="1"/>
        <v>16.666666666666664</v>
      </c>
    </row>
    <row r="19" spans="1:45">
      <c r="A19" s="25" t="s">
        <v>25</v>
      </c>
      <c r="B19" s="43">
        <v>145</v>
      </c>
      <c r="C19" s="44">
        <v>111</v>
      </c>
      <c r="D19" s="26">
        <f t="shared" si="0"/>
        <v>76.551724137931032</v>
      </c>
      <c r="E19" s="44">
        <v>34</v>
      </c>
      <c r="F19" s="26">
        <f t="shared" si="1"/>
        <v>23.448275862068964</v>
      </c>
    </row>
    <row r="20" spans="1:45">
      <c r="A20" s="25" t="s">
        <v>26</v>
      </c>
      <c r="B20" s="43">
        <v>1047</v>
      </c>
      <c r="C20" s="44">
        <v>788</v>
      </c>
      <c r="D20" s="26">
        <f t="shared" si="0"/>
        <v>75.262655205348622</v>
      </c>
      <c r="E20" s="44">
        <v>259</v>
      </c>
      <c r="F20" s="26">
        <f t="shared" si="1"/>
        <v>24.737344794651385</v>
      </c>
    </row>
    <row r="21" spans="1:45">
      <c r="A21" s="25" t="s">
        <v>27</v>
      </c>
      <c r="B21" s="43">
        <v>277</v>
      </c>
      <c r="C21" s="44">
        <v>214</v>
      </c>
      <c r="D21" s="26">
        <f t="shared" si="0"/>
        <v>77.25631768953069</v>
      </c>
      <c r="E21" s="44">
        <v>63</v>
      </c>
      <c r="F21" s="26">
        <f t="shared" si="1"/>
        <v>22.743682310469314</v>
      </c>
    </row>
    <row r="22" spans="1:45">
      <c r="A22" s="25" t="s">
        <v>28</v>
      </c>
      <c r="B22" s="43">
        <v>291</v>
      </c>
      <c r="C22" s="44">
        <v>235</v>
      </c>
      <c r="D22" s="26">
        <f t="shared" si="0"/>
        <v>80.756013745704465</v>
      </c>
      <c r="E22" s="44">
        <v>56</v>
      </c>
      <c r="F22" s="26">
        <f t="shared" si="1"/>
        <v>19.243986254295535</v>
      </c>
    </row>
    <row r="23" spans="1:45">
      <c r="A23" s="25" t="s">
        <v>29</v>
      </c>
      <c r="B23" s="43">
        <v>2203</v>
      </c>
      <c r="C23" s="44">
        <v>1692</v>
      </c>
      <c r="D23" s="26">
        <f t="shared" si="0"/>
        <v>76.804357694053564</v>
      </c>
      <c r="E23" s="44">
        <v>511</v>
      </c>
      <c r="F23" s="26">
        <f t="shared" si="1"/>
        <v>23.195642305946436</v>
      </c>
    </row>
    <row r="24" spans="1:45">
      <c r="A24" s="25" t="s">
        <v>30</v>
      </c>
      <c r="B24" s="43">
        <v>826</v>
      </c>
      <c r="C24" s="44">
        <v>658</v>
      </c>
      <c r="D24" s="26">
        <f t="shared" si="0"/>
        <v>79.66101694915254</v>
      </c>
      <c r="E24" s="44">
        <v>168</v>
      </c>
      <c r="F24" s="26">
        <f t="shared" si="1"/>
        <v>20.33898305084746</v>
      </c>
    </row>
    <row r="25" spans="1:45" ht="16.5" customHeight="1">
      <c r="A25" s="25" t="s">
        <v>31</v>
      </c>
      <c r="B25" s="43">
        <v>366</v>
      </c>
      <c r="C25" s="44">
        <v>293</v>
      </c>
      <c r="D25" s="26">
        <f t="shared" si="0"/>
        <v>80.054644808743163</v>
      </c>
      <c r="E25" s="44">
        <v>73</v>
      </c>
      <c r="F25" s="26">
        <f t="shared" si="1"/>
        <v>19.94535519125683</v>
      </c>
    </row>
    <row r="26" spans="1:45">
      <c r="A26" s="25" t="s">
        <v>32</v>
      </c>
      <c r="B26" s="43">
        <v>438</v>
      </c>
      <c r="C26" s="44">
        <v>341</v>
      </c>
      <c r="D26" s="26">
        <f t="shared" si="0"/>
        <v>77.853881278538822</v>
      </c>
      <c r="E26" s="44">
        <v>97</v>
      </c>
      <c r="F26" s="26">
        <f t="shared" si="1"/>
        <v>22.146118721461185</v>
      </c>
    </row>
    <row r="27" spans="1:45">
      <c r="A27" s="25" t="s">
        <v>33</v>
      </c>
      <c r="B27" s="43">
        <v>2489</v>
      </c>
      <c r="C27" s="44">
        <v>1939</v>
      </c>
      <c r="D27" s="26">
        <f t="shared" si="0"/>
        <v>77.902772197669748</v>
      </c>
      <c r="E27" s="44">
        <v>550</v>
      </c>
      <c r="F27" s="26">
        <f t="shared" si="1"/>
        <v>22.097227802330252</v>
      </c>
    </row>
    <row r="28" spans="1:45">
      <c r="A28" s="25" t="s">
        <v>34</v>
      </c>
      <c r="B28" s="43">
        <v>369</v>
      </c>
      <c r="C28" s="44">
        <v>298</v>
      </c>
      <c r="D28" s="26">
        <f t="shared" si="0"/>
        <v>80.758807588075882</v>
      </c>
      <c r="E28" s="44">
        <v>71</v>
      </c>
      <c r="F28" s="26">
        <f t="shared" si="1"/>
        <v>19.241192411924118</v>
      </c>
    </row>
    <row r="29" spans="1:45" ht="16.5" customHeight="1">
      <c r="A29" s="25" t="s">
        <v>35</v>
      </c>
      <c r="B29" s="43">
        <v>61</v>
      </c>
      <c r="C29" s="44">
        <v>53</v>
      </c>
      <c r="D29" s="26">
        <f t="shared" si="0"/>
        <v>86.885245901639337</v>
      </c>
      <c r="E29" s="44">
        <v>8</v>
      </c>
      <c r="F29" s="26">
        <f t="shared" si="1"/>
        <v>13.114754098360656</v>
      </c>
    </row>
    <row r="30" spans="1:45">
      <c r="A30" s="25" t="s">
        <v>36</v>
      </c>
      <c r="B30" s="43">
        <v>134</v>
      </c>
      <c r="C30" s="44">
        <v>98</v>
      </c>
      <c r="D30" s="26">
        <f t="shared" si="0"/>
        <v>73.134328358208961</v>
      </c>
      <c r="E30" s="44">
        <v>36</v>
      </c>
      <c r="F30" s="26">
        <f t="shared" si="1"/>
        <v>26.865671641791046</v>
      </c>
    </row>
    <row r="31" spans="1:45">
      <c r="A31" s="27" t="s">
        <v>37</v>
      </c>
      <c r="B31" s="48">
        <v>262</v>
      </c>
      <c r="C31" s="49">
        <v>191</v>
      </c>
      <c r="D31" s="28">
        <f t="shared" si="0"/>
        <v>72.900763358778633</v>
      </c>
      <c r="E31" s="49">
        <v>71</v>
      </c>
      <c r="F31" s="28">
        <f t="shared" si="1"/>
        <v>27.099236641221374</v>
      </c>
    </row>
    <row r="32" spans="1:45">
      <c r="A32" s="29" t="s">
        <v>7</v>
      </c>
      <c r="AS32" s="50"/>
    </row>
    <row r="33" spans="1:45">
      <c r="A33" s="30" t="s">
        <v>8</v>
      </c>
      <c r="AS33" s="51"/>
    </row>
  </sheetData>
  <mergeCells count="7">
    <mergeCell ref="A1:F1"/>
    <mergeCell ref="A2:D2"/>
    <mergeCell ref="E2:F2"/>
    <mergeCell ref="A3:A4"/>
    <mergeCell ref="B3:B4"/>
    <mergeCell ref="C3:C4"/>
    <mergeCell ref="E3:E4"/>
  </mergeCells>
  <phoneticPr fontId="22" type="noConversion"/>
  <pageMargins left="0.70866141732283516" right="0.70866141732283516" top="0.74803149606299213" bottom="0.74803149606299213" header="0.31496062992126012" footer="0.31496062992126012"/>
  <pageSetup paperSize="0" fitToWidth="0" fitToHeight="0" orientation="landscape" horizontalDpi="0" verticalDpi="0" copie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BR33"/>
  <sheetViews>
    <sheetView workbookViewId="0">
      <selection activeCell="J15" sqref="J15"/>
    </sheetView>
  </sheetViews>
  <sheetFormatPr defaultRowHeight="16.5"/>
  <cols>
    <col min="1" max="1" width="31.5" customWidth="1"/>
    <col min="2" max="2" width="11.75" bestFit="1" customWidth="1"/>
    <col min="3" max="3" width="10.625" bestFit="1" customWidth="1"/>
    <col min="4" max="4" width="9" customWidth="1"/>
    <col min="5" max="5" width="10.625" bestFit="1" customWidth="1"/>
    <col min="6" max="6" width="10" customWidth="1"/>
    <col min="7" max="7" width="9" customWidth="1"/>
  </cols>
  <sheetData>
    <row r="1" spans="1:70" ht="27.75" customHeight="1">
      <c r="A1" s="116" t="s">
        <v>9</v>
      </c>
      <c r="B1" s="116"/>
      <c r="C1" s="116"/>
      <c r="D1" s="116"/>
      <c r="E1" s="116"/>
      <c r="F1" s="116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</row>
    <row r="2" spans="1:70" ht="19.5">
      <c r="A2" s="124" t="s">
        <v>47</v>
      </c>
      <c r="B2" s="124"/>
      <c r="C2" s="124"/>
      <c r="D2" s="124"/>
      <c r="E2" s="125" t="s">
        <v>46</v>
      </c>
      <c r="F2" s="125"/>
      <c r="AF2" s="38"/>
      <c r="AG2" s="38"/>
      <c r="AH2" s="39"/>
      <c r="BM2" s="40"/>
      <c r="BN2" s="40"/>
      <c r="BR2" s="40"/>
    </row>
    <row r="3" spans="1:70">
      <c r="A3" s="126" t="s">
        <v>40</v>
      </c>
      <c r="B3" s="128" t="s">
        <v>3</v>
      </c>
      <c r="C3" s="130" t="s">
        <v>4</v>
      </c>
      <c r="D3" s="3"/>
      <c r="E3" s="130" t="s">
        <v>5</v>
      </c>
      <c r="F3" s="4"/>
    </row>
    <row r="4" spans="1:70">
      <c r="A4" s="127"/>
      <c r="B4" s="129"/>
      <c r="C4" s="131"/>
      <c r="D4" s="21" t="s">
        <v>6</v>
      </c>
      <c r="E4" s="131"/>
      <c r="F4" s="22" t="s">
        <v>6</v>
      </c>
    </row>
    <row r="5" spans="1:70">
      <c r="A5" s="23" t="s">
        <v>3</v>
      </c>
      <c r="B5" s="41">
        <f>SUM(C5+E5)</f>
        <v>12097</v>
      </c>
      <c r="C5" s="56">
        <v>9305</v>
      </c>
      <c r="D5" s="24">
        <f>C5/B5*100</f>
        <v>76.919897495246758</v>
      </c>
      <c r="E5" s="56">
        <v>2792</v>
      </c>
      <c r="F5" s="24">
        <f>E5/B5*100</f>
        <v>23.080102504753246</v>
      </c>
    </row>
    <row r="6" spans="1:70">
      <c r="A6" s="25" t="s">
        <v>12</v>
      </c>
      <c r="B6" s="52">
        <f t="shared" ref="B6:B31" si="0">SUM(C6+E6)</f>
        <v>762</v>
      </c>
      <c r="C6" s="57">
        <v>561</v>
      </c>
      <c r="D6" s="26">
        <f>C6/B6*100</f>
        <v>73.622047244094489</v>
      </c>
      <c r="E6" s="57">
        <v>201</v>
      </c>
      <c r="F6" s="26">
        <f>E6/B6*100</f>
        <v>26.377952755905511</v>
      </c>
    </row>
    <row r="7" spans="1:70">
      <c r="A7" s="25" t="s">
        <v>13</v>
      </c>
      <c r="B7" s="52">
        <f>SUM(C7+E7)</f>
        <v>62</v>
      </c>
      <c r="C7" s="57">
        <v>44</v>
      </c>
      <c r="D7" s="26">
        <f>C7/B7*100</f>
        <v>70.967741935483872</v>
      </c>
      <c r="E7" s="57">
        <v>18</v>
      </c>
      <c r="F7" s="26">
        <f>E7/B7*100</f>
        <v>29.032258064516132</v>
      </c>
    </row>
    <row r="8" spans="1:70">
      <c r="A8" s="25" t="s">
        <v>41</v>
      </c>
      <c r="B8" s="60">
        <f>SUM(C8+E8)</f>
        <v>0</v>
      </c>
      <c r="C8" s="59">
        <v>0</v>
      </c>
      <c r="D8" s="46">
        <v>0</v>
      </c>
      <c r="E8" s="59">
        <v>0</v>
      </c>
      <c r="F8" s="46">
        <v>0</v>
      </c>
      <c r="J8" s="47"/>
    </row>
    <row r="9" spans="1:70">
      <c r="A9" s="25" t="s">
        <v>14</v>
      </c>
      <c r="B9" s="52">
        <f t="shared" si="0"/>
        <v>739</v>
      </c>
      <c r="C9" s="57">
        <v>564</v>
      </c>
      <c r="D9" s="26">
        <f t="shared" ref="D9:D31" si="1">C9/B9*100</f>
        <v>76.319350473612985</v>
      </c>
      <c r="E9" s="57">
        <v>175</v>
      </c>
      <c r="F9" s="26">
        <f t="shared" ref="F9:F31" si="2">E9/B9*100</f>
        <v>23.680649526387011</v>
      </c>
    </row>
    <row r="10" spans="1:70">
      <c r="A10" s="25" t="s">
        <v>15</v>
      </c>
      <c r="B10" s="52">
        <f t="shared" si="0"/>
        <v>100</v>
      </c>
      <c r="C10" s="57">
        <v>72</v>
      </c>
      <c r="D10" s="26">
        <f t="shared" si="1"/>
        <v>72</v>
      </c>
      <c r="E10" s="57">
        <v>28</v>
      </c>
      <c r="F10" s="26">
        <f t="shared" si="2"/>
        <v>28.000000000000004</v>
      </c>
    </row>
    <row r="11" spans="1:70" ht="16.5" customHeight="1">
      <c r="A11" s="25" t="s">
        <v>16</v>
      </c>
      <c r="B11" s="52">
        <f t="shared" si="0"/>
        <v>17</v>
      </c>
      <c r="C11" s="57">
        <v>14</v>
      </c>
      <c r="D11" s="26">
        <f t="shared" si="1"/>
        <v>82.35294117647058</v>
      </c>
      <c r="E11" s="57">
        <v>3</v>
      </c>
      <c r="F11" s="26">
        <f t="shared" si="2"/>
        <v>17.647058823529413</v>
      </c>
    </row>
    <row r="12" spans="1:70">
      <c r="A12" s="25" t="s">
        <v>17</v>
      </c>
      <c r="B12" s="52">
        <f t="shared" si="0"/>
        <v>128</v>
      </c>
      <c r="C12" s="57">
        <v>90</v>
      </c>
      <c r="D12" s="26">
        <f t="shared" si="1"/>
        <v>70.3125</v>
      </c>
      <c r="E12" s="57">
        <v>38</v>
      </c>
      <c r="F12" s="26">
        <f t="shared" si="2"/>
        <v>29.6875</v>
      </c>
    </row>
    <row r="13" spans="1:70" ht="16.5" customHeight="1">
      <c r="A13" s="55" t="s">
        <v>18</v>
      </c>
      <c r="B13" s="53">
        <f t="shared" si="0"/>
        <v>237</v>
      </c>
      <c r="C13" s="57">
        <v>174</v>
      </c>
      <c r="D13" s="26">
        <f t="shared" si="1"/>
        <v>73.417721518987349</v>
      </c>
      <c r="E13" s="57">
        <v>63</v>
      </c>
      <c r="F13" s="26">
        <f t="shared" si="2"/>
        <v>26.582278481012654</v>
      </c>
    </row>
    <row r="14" spans="1:70" ht="16.5" customHeight="1">
      <c r="A14" s="55" t="s">
        <v>20</v>
      </c>
      <c r="B14" s="53">
        <f t="shared" si="0"/>
        <v>133</v>
      </c>
      <c r="C14" s="57">
        <v>100</v>
      </c>
      <c r="D14" s="26">
        <f t="shared" si="1"/>
        <v>75.187969924812023</v>
      </c>
      <c r="E14" s="57">
        <v>33</v>
      </c>
      <c r="F14" s="26">
        <f t="shared" si="2"/>
        <v>24.81203007518797</v>
      </c>
    </row>
    <row r="15" spans="1:70">
      <c r="A15" s="55" t="s">
        <v>21</v>
      </c>
      <c r="B15" s="53">
        <f>SUM(C15+E15)</f>
        <v>16</v>
      </c>
      <c r="C15" s="57">
        <v>11</v>
      </c>
      <c r="D15" s="26">
        <f t="shared" si="1"/>
        <v>68.75</v>
      </c>
      <c r="E15" s="57">
        <v>5</v>
      </c>
      <c r="F15" s="26">
        <f t="shared" si="2"/>
        <v>31.25</v>
      </c>
    </row>
    <row r="16" spans="1:70">
      <c r="A16" s="55" t="s">
        <v>22</v>
      </c>
      <c r="B16" s="53">
        <f t="shared" si="0"/>
        <v>210</v>
      </c>
      <c r="C16" s="57">
        <v>174</v>
      </c>
      <c r="D16" s="26">
        <f t="shared" si="1"/>
        <v>82.857142857142861</v>
      </c>
      <c r="E16" s="57">
        <v>36</v>
      </c>
      <c r="F16" s="26">
        <f t="shared" si="2"/>
        <v>17.142857142857142</v>
      </c>
    </row>
    <row r="17" spans="1:45">
      <c r="A17" s="55" t="s">
        <v>23</v>
      </c>
      <c r="B17" s="53">
        <f t="shared" si="0"/>
        <v>482</v>
      </c>
      <c r="C17" s="57">
        <v>359</v>
      </c>
      <c r="D17" s="26">
        <f t="shared" si="1"/>
        <v>74.481327800829874</v>
      </c>
      <c r="E17" s="57">
        <v>123</v>
      </c>
      <c r="F17" s="26">
        <f t="shared" si="2"/>
        <v>25.518672199170123</v>
      </c>
    </row>
    <row r="18" spans="1:45" ht="16.5" customHeight="1">
      <c r="A18" s="55" t="s">
        <v>24</v>
      </c>
      <c r="B18" s="53">
        <f t="shared" si="0"/>
        <v>54</v>
      </c>
      <c r="C18" s="57">
        <v>43</v>
      </c>
      <c r="D18" s="26">
        <f t="shared" si="1"/>
        <v>79.629629629629633</v>
      </c>
      <c r="E18" s="57">
        <v>11</v>
      </c>
      <c r="F18" s="26">
        <f t="shared" si="2"/>
        <v>20.37037037037037</v>
      </c>
    </row>
    <row r="19" spans="1:45">
      <c r="A19" s="55" t="s">
        <v>25</v>
      </c>
      <c r="B19" s="53">
        <f t="shared" si="0"/>
        <v>145</v>
      </c>
      <c r="C19" s="57">
        <v>108</v>
      </c>
      <c r="D19" s="26">
        <f t="shared" si="1"/>
        <v>74.482758620689665</v>
      </c>
      <c r="E19" s="57">
        <v>37</v>
      </c>
      <c r="F19" s="26">
        <f t="shared" si="2"/>
        <v>25.517241379310345</v>
      </c>
    </row>
    <row r="20" spans="1:45">
      <c r="A20" s="55" t="s">
        <v>26</v>
      </c>
      <c r="B20" s="53">
        <f t="shared" si="0"/>
        <v>1089</v>
      </c>
      <c r="C20" s="57">
        <v>824</v>
      </c>
      <c r="D20" s="26">
        <f t="shared" si="1"/>
        <v>75.665748393021119</v>
      </c>
      <c r="E20" s="57">
        <v>265</v>
      </c>
      <c r="F20" s="26">
        <f t="shared" si="2"/>
        <v>24.334251606978878</v>
      </c>
    </row>
    <row r="21" spans="1:45">
      <c r="A21" s="55" t="s">
        <v>27</v>
      </c>
      <c r="B21" s="53">
        <f t="shared" si="0"/>
        <v>270</v>
      </c>
      <c r="C21" s="57">
        <v>216</v>
      </c>
      <c r="D21" s="26">
        <f t="shared" si="1"/>
        <v>80</v>
      </c>
      <c r="E21" s="57">
        <v>54</v>
      </c>
      <c r="F21" s="26">
        <f t="shared" si="2"/>
        <v>20</v>
      </c>
    </row>
    <row r="22" spans="1:45">
      <c r="A22" s="55" t="s">
        <v>28</v>
      </c>
      <c r="B22" s="53">
        <f t="shared" si="0"/>
        <v>295</v>
      </c>
      <c r="C22" s="57">
        <v>236</v>
      </c>
      <c r="D22" s="26">
        <f t="shared" si="1"/>
        <v>80</v>
      </c>
      <c r="E22" s="57">
        <v>59</v>
      </c>
      <c r="F22" s="26">
        <f t="shared" si="2"/>
        <v>20</v>
      </c>
    </row>
    <row r="23" spans="1:45">
      <c r="A23" s="55" t="s">
        <v>29</v>
      </c>
      <c r="B23" s="53">
        <f t="shared" si="0"/>
        <v>2333</v>
      </c>
      <c r="C23" s="57">
        <v>1787</v>
      </c>
      <c r="D23" s="26">
        <f t="shared" si="1"/>
        <v>76.596656665237902</v>
      </c>
      <c r="E23" s="57">
        <v>546</v>
      </c>
      <c r="F23" s="26">
        <f t="shared" si="2"/>
        <v>23.403343334762109</v>
      </c>
    </row>
    <row r="24" spans="1:45">
      <c r="A24" s="55" t="s">
        <v>30</v>
      </c>
      <c r="B24" s="53">
        <f t="shared" si="0"/>
        <v>834</v>
      </c>
      <c r="C24" s="57">
        <v>657</v>
      </c>
      <c r="D24" s="26">
        <f t="shared" si="1"/>
        <v>78.776978417266179</v>
      </c>
      <c r="E24" s="57">
        <v>177</v>
      </c>
      <c r="F24" s="26">
        <f t="shared" si="2"/>
        <v>21.223021582733814</v>
      </c>
    </row>
    <row r="25" spans="1:45" ht="16.5" customHeight="1">
      <c r="A25" s="55" t="s">
        <v>31</v>
      </c>
      <c r="B25" s="53">
        <f t="shared" si="0"/>
        <v>374</v>
      </c>
      <c r="C25" s="57">
        <v>301</v>
      </c>
      <c r="D25" s="26">
        <f t="shared" si="1"/>
        <v>80.481283422459896</v>
      </c>
      <c r="E25" s="57">
        <v>73</v>
      </c>
      <c r="F25" s="26">
        <f t="shared" si="2"/>
        <v>19.518716577540108</v>
      </c>
    </row>
    <row r="26" spans="1:45">
      <c r="A26" s="55" t="s">
        <v>32</v>
      </c>
      <c r="B26" s="53">
        <f t="shared" si="0"/>
        <v>445</v>
      </c>
      <c r="C26" s="57">
        <v>345</v>
      </c>
      <c r="D26" s="26">
        <f t="shared" si="1"/>
        <v>77.528089887640448</v>
      </c>
      <c r="E26" s="57">
        <v>100</v>
      </c>
      <c r="F26" s="26">
        <f t="shared" si="2"/>
        <v>22.471910112359549</v>
      </c>
    </row>
    <row r="27" spans="1:45">
      <c r="A27" s="55" t="s">
        <v>33</v>
      </c>
      <c r="B27" s="53">
        <f t="shared" si="0"/>
        <v>2501</v>
      </c>
      <c r="C27" s="57">
        <v>1956</v>
      </c>
      <c r="D27" s="26">
        <f t="shared" si="1"/>
        <v>78.208716513394634</v>
      </c>
      <c r="E27" s="57">
        <v>545</v>
      </c>
      <c r="F27" s="26">
        <f t="shared" si="2"/>
        <v>21.791283486605359</v>
      </c>
    </row>
    <row r="28" spans="1:45">
      <c r="A28" s="55" t="s">
        <v>34</v>
      </c>
      <c r="B28" s="53">
        <f t="shared" si="0"/>
        <v>379</v>
      </c>
      <c r="C28" s="57">
        <v>302</v>
      </c>
      <c r="D28" s="26">
        <f t="shared" si="1"/>
        <v>79.683377308707122</v>
      </c>
      <c r="E28" s="57">
        <v>77</v>
      </c>
      <c r="F28" s="26">
        <f t="shared" si="2"/>
        <v>20.316622691292878</v>
      </c>
    </row>
    <row r="29" spans="1:45" ht="16.5" customHeight="1">
      <c r="A29" s="55" t="s">
        <v>35</v>
      </c>
      <c r="B29" s="53">
        <f t="shared" si="0"/>
        <v>67</v>
      </c>
      <c r="C29" s="57">
        <v>57</v>
      </c>
      <c r="D29" s="26">
        <f t="shared" si="1"/>
        <v>85.074626865671647</v>
      </c>
      <c r="E29" s="57">
        <v>10</v>
      </c>
      <c r="F29" s="26">
        <f t="shared" si="2"/>
        <v>14.925373134328357</v>
      </c>
    </row>
    <row r="30" spans="1:45">
      <c r="A30" s="55" t="s">
        <v>36</v>
      </c>
      <c r="B30" s="53">
        <f t="shared" si="0"/>
        <v>143</v>
      </c>
      <c r="C30" s="57">
        <v>104</v>
      </c>
      <c r="D30" s="26">
        <f t="shared" si="1"/>
        <v>72.727272727272734</v>
      </c>
      <c r="E30" s="57">
        <v>39</v>
      </c>
      <c r="F30" s="26">
        <f t="shared" si="2"/>
        <v>27.27272727272727</v>
      </c>
    </row>
    <row r="31" spans="1:45">
      <c r="A31" s="27" t="s">
        <v>37</v>
      </c>
      <c r="B31" s="54">
        <f t="shared" si="0"/>
        <v>282</v>
      </c>
      <c r="C31" s="58">
        <v>206</v>
      </c>
      <c r="D31" s="28">
        <f t="shared" si="1"/>
        <v>73.049645390070921</v>
      </c>
      <c r="E31" s="58">
        <v>76</v>
      </c>
      <c r="F31" s="28">
        <f t="shared" si="2"/>
        <v>26.950354609929079</v>
      </c>
    </row>
    <row r="32" spans="1:45">
      <c r="A32" s="29" t="s">
        <v>7</v>
      </c>
      <c r="AS32" s="50"/>
    </row>
    <row r="33" spans="1:45">
      <c r="A33" s="30" t="s">
        <v>8</v>
      </c>
      <c r="AS33" s="51"/>
    </row>
  </sheetData>
  <mergeCells count="7">
    <mergeCell ref="A1:F1"/>
    <mergeCell ref="A2:D2"/>
    <mergeCell ref="E2:F2"/>
    <mergeCell ref="A3:A4"/>
    <mergeCell ref="B3:B4"/>
    <mergeCell ref="C3:C4"/>
    <mergeCell ref="E3:E4"/>
  </mergeCells>
  <phoneticPr fontId="22" type="noConversion"/>
  <pageMargins left="0.70866141732283516" right="0.70866141732283516" top="0.74803149606299213" bottom="0.74803149606299213" header="0.31496062992126012" footer="0.31496062992126012"/>
  <pageSetup paperSize="0" fitToWidth="0" fitToHeight="0" orientation="landscape" horizontalDpi="0" verticalDpi="0" copie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984790-290B-4035-933F-DC6F981D9C5E}">
  <dimension ref="A1:BR33"/>
  <sheetViews>
    <sheetView workbookViewId="0">
      <selection activeCell="D6" sqref="D6"/>
    </sheetView>
  </sheetViews>
  <sheetFormatPr defaultRowHeight="16.5"/>
  <cols>
    <col min="1" max="1" width="31.5" customWidth="1"/>
    <col min="2" max="2" width="11.75" bestFit="1" customWidth="1"/>
    <col min="3" max="3" width="10.625" bestFit="1" customWidth="1"/>
    <col min="4" max="4" width="9" customWidth="1"/>
    <col min="5" max="5" width="10.625" bestFit="1" customWidth="1"/>
    <col min="6" max="6" width="10" customWidth="1"/>
    <col min="7" max="7" width="9" customWidth="1"/>
  </cols>
  <sheetData>
    <row r="1" spans="1:70" ht="27.75" customHeight="1">
      <c r="A1" s="116" t="s">
        <v>9</v>
      </c>
      <c r="B1" s="116"/>
      <c r="C1" s="116"/>
      <c r="D1" s="116"/>
      <c r="E1" s="116"/>
      <c r="F1" s="116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</row>
    <row r="2" spans="1:70" ht="19.5">
      <c r="A2" s="124" t="s">
        <v>48</v>
      </c>
      <c r="B2" s="124"/>
      <c r="C2" s="124"/>
      <c r="D2" s="124"/>
      <c r="E2" s="125" t="s">
        <v>46</v>
      </c>
      <c r="F2" s="125"/>
      <c r="AF2" s="38"/>
      <c r="AG2" s="38"/>
      <c r="AH2" s="39"/>
      <c r="BM2" s="40"/>
      <c r="BN2" s="40"/>
      <c r="BR2" s="40"/>
    </row>
    <row r="3" spans="1:70">
      <c r="A3" s="126" t="s">
        <v>40</v>
      </c>
      <c r="B3" s="128" t="s">
        <v>3</v>
      </c>
      <c r="C3" s="130" t="s">
        <v>4</v>
      </c>
      <c r="D3" s="3"/>
      <c r="E3" s="130" t="s">
        <v>5</v>
      </c>
      <c r="F3" s="4"/>
    </row>
    <row r="4" spans="1:70">
      <c r="A4" s="127"/>
      <c r="B4" s="129"/>
      <c r="C4" s="131"/>
      <c r="D4" s="21" t="s">
        <v>6</v>
      </c>
      <c r="E4" s="131"/>
      <c r="F4" s="22" t="s">
        <v>6</v>
      </c>
    </row>
    <row r="5" spans="1:70">
      <c r="A5" s="23" t="s">
        <v>3</v>
      </c>
      <c r="B5" s="64">
        <v>12193</v>
      </c>
      <c r="C5" s="65">
        <v>9372</v>
      </c>
      <c r="D5" s="61">
        <v>76.86</v>
      </c>
      <c r="E5" s="65">
        <v>2821</v>
      </c>
      <c r="F5" s="61">
        <v>23.14</v>
      </c>
    </row>
    <row r="6" spans="1:70">
      <c r="A6" s="25" t="s">
        <v>12</v>
      </c>
      <c r="B6" s="66">
        <v>786</v>
      </c>
      <c r="C6" s="67">
        <v>569</v>
      </c>
      <c r="D6" s="62">
        <v>72.39</v>
      </c>
      <c r="E6" s="67">
        <v>217</v>
      </c>
      <c r="F6" s="62">
        <v>27.61</v>
      </c>
    </row>
    <row r="7" spans="1:70">
      <c r="A7" s="25" t="s">
        <v>13</v>
      </c>
      <c r="B7" s="66">
        <v>61</v>
      </c>
      <c r="C7" s="67">
        <v>41</v>
      </c>
      <c r="D7" s="62">
        <v>67.209999999999994</v>
      </c>
      <c r="E7" s="67">
        <v>20</v>
      </c>
      <c r="F7" s="62">
        <v>32.79</v>
      </c>
    </row>
    <row r="8" spans="1:70">
      <c r="A8" s="25" t="s">
        <v>41</v>
      </c>
      <c r="B8" s="66">
        <v>0</v>
      </c>
      <c r="C8" s="68">
        <v>0</v>
      </c>
      <c r="D8" s="59">
        <v>0</v>
      </c>
      <c r="E8" s="68">
        <v>0</v>
      </c>
      <c r="F8" s="59">
        <v>0</v>
      </c>
      <c r="J8" s="47"/>
    </row>
    <row r="9" spans="1:70">
      <c r="A9" s="25" t="s">
        <v>14</v>
      </c>
      <c r="B9" s="66">
        <v>711</v>
      </c>
      <c r="C9" s="67">
        <v>544</v>
      </c>
      <c r="D9" s="62">
        <v>76.510000000000005</v>
      </c>
      <c r="E9" s="67">
        <v>167</v>
      </c>
      <c r="F9" s="62">
        <v>23.49</v>
      </c>
    </row>
    <row r="10" spans="1:70">
      <c r="A10" s="25" t="s">
        <v>15</v>
      </c>
      <c r="B10" s="66">
        <v>100</v>
      </c>
      <c r="C10" s="67">
        <v>75</v>
      </c>
      <c r="D10" s="62">
        <v>75</v>
      </c>
      <c r="E10" s="67">
        <v>25</v>
      </c>
      <c r="F10" s="62">
        <v>25</v>
      </c>
    </row>
    <row r="11" spans="1:70" ht="16.5" customHeight="1">
      <c r="A11" s="25" t="s">
        <v>16</v>
      </c>
      <c r="B11" s="66">
        <v>15</v>
      </c>
      <c r="C11" s="67">
        <v>12</v>
      </c>
      <c r="D11" s="62">
        <v>80</v>
      </c>
      <c r="E11" s="67">
        <v>3</v>
      </c>
      <c r="F11" s="62">
        <v>20</v>
      </c>
    </row>
    <row r="12" spans="1:70">
      <c r="A12" s="25" t="s">
        <v>17</v>
      </c>
      <c r="B12" s="66">
        <v>129</v>
      </c>
      <c r="C12" s="67">
        <v>89</v>
      </c>
      <c r="D12" s="62">
        <v>68.989999999999995</v>
      </c>
      <c r="E12" s="67">
        <v>40</v>
      </c>
      <c r="F12" s="62">
        <v>31.01</v>
      </c>
    </row>
    <row r="13" spans="1:70" ht="16.5" customHeight="1">
      <c r="A13" s="55" t="s">
        <v>18</v>
      </c>
      <c r="B13" s="69">
        <v>247</v>
      </c>
      <c r="C13" s="67">
        <v>182</v>
      </c>
      <c r="D13" s="62">
        <v>73.680000000000007</v>
      </c>
      <c r="E13" s="67">
        <v>65</v>
      </c>
      <c r="F13" s="62">
        <v>26.32</v>
      </c>
    </row>
    <row r="14" spans="1:70" ht="16.5" customHeight="1">
      <c r="A14" s="55" t="s">
        <v>20</v>
      </c>
      <c r="B14" s="69">
        <v>136</v>
      </c>
      <c r="C14" s="67">
        <v>102</v>
      </c>
      <c r="D14" s="62">
        <v>75</v>
      </c>
      <c r="E14" s="67">
        <v>34</v>
      </c>
      <c r="F14" s="62">
        <v>25</v>
      </c>
    </row>
    <row r="15" spans="1:70">
      <c r="A15" s="55" t="s">
        <v>21</v>
      </c>
      <c r="B15" s="69">
        <v>16</v>
      </c>
      <c r="C15" s="67">
        <v>10</v>
      </c>
      <c r="D15" s="62">
        <v>62.5</v>
      </c>
      <c r="E15" s="67">
        <v>6</v>
      </c>
      <c r="F15" s="62">
        <v>37.5</v>
      </c>
    </row>
    <row r="16" spans="1:70">
      <c r="A16" s="55" t="s">
        <v>22</v>
      </c>
      <c r="B16" s="69">
        <v>210</v>
      </c>
      <c r="C16" s="67">
        <v>176</v>
      </c>
      <c r="D16" s="62">
        <v>83.81</v>
      </c>
      <c r="E16" s="67">
        <v>34</v>
      </c>
      <c r="F16" s="62">
        <v>16.190000000000001</v>
      </c>
    </row>
    <row r="17" spans="1:45">
      <c r="A17" s="55" t="s">
        <v>23</v>
      </c>
      <c r="B17" s="69">
        <v>473</v>
      </c>
      <c r="C17" s="67">
        <v>359</v>
      </c>
      <c r="D17" s="62">
        <v>75.900000000000006</v>
      </c>
      <c r="E17" s="67">
        <v>114</v>
      </c>
      <c r="F17" s="62">
        <v>24.1</v>
      </c>
    </row>
    <row r="18" spans="1:45" ht="16.5" customHeight="1">
      <c r="A18" s="55" t="s">
        <v>24</v>
      </c>
      <c r="B18" s="69">
        <v>53</v>
      </c>
      <c r="C18" s="67">
        <v>42</v>
      </c>
      <c r="D18" s="62">
        <v>79.25</v>
      </c>
      <c r="E18" s="67">
        <v>11</v>
      </c>
      <c r="F18" s="62">
        <v>20.75</v>
      </c>
    </row>
    <row r="19" spans="1:45">
      <c r="A19" s="55" t="s">
        <v>25</v>
      </c>
      <c r="B19" s="69">
        <v>146</v>
      </c>
      <c r="C19" s="67">
        <v>108</v>
      </c>
      <c r="D19" s="62">
        <v>73.97</v>
      </c>
      <c r="E19" s="67">
        <v>38</v>
      </c>
      <c r="F19" s="62">
        <v>26.03</v>
      </c>
    </row>
    <row r="20" spans="1:45">
      <c r="A20" s="55" t="s">
        <v>26</v>
      </c>
      <c r="B20" s="69">
        <v>1103</v>
      </c>
      <c r="C20" s="67">
        <v>831</v>
      </c>
      <c r="D20" s="62">
        <v>75.34</v>
      </c>
      <c r="E20" s="67">
        <v>272</v>
      </c>
      <c r="F20" s="62">
        <v>24.66</v>
      </c>
    </row>
    <row r="21" spans="1:45">
      <c r="A21" s="55" t="s">
        <v>27</v>
      </c>
      <c r="B21" s="69">
        <v>276</v>
      </c>
      <c r="C21" s="67">
        <v>219</v>
      </c>
      <c r="D21" s="62">
        <v>79.349999999999994</v>
      </c>
      <c r="E21" s="67">
        <v>57</v>
      </c>
      <c r="F21" s="62">
        <v>20.65</v>
      </c>
    </row>
    <row r="22" spans="1:45">
      <c r="A22" s="55" t="s">
        <v>28</v>
      </c>
      <c r="B22" s="69">
        <v>290</v>
      </c>
      <c r="C22" s="67">
        <v>229</v>
      </c>
      <c r="D22" s="62">
        <v>78.97</v>
      </c>
      <c r="E22" s="67">
        <v>61</v>
      </c>
      <c r="F22" s="62">
        <v>21.03</v>
      </c>
    </row>
    <row r="23" spans="1:45">
      <c r="A23" s="55" t="s">
        <v>29</v>
      </c>
      <c r="B23" s="69">
        <v>2431</v>
      </c>
      <c r="C23" s="67">
        <v>1867</v>
      </c>
      <c r="D23" s="62">
        <v>76.8</v>
      </c>
      <c r="E23" s="67">
        <v>564</v>
      </c>
      <c r="F23" s="62">
        <v>23.2</v>
      </c>
    </row>
    <row r="24" spans="1:45">
      <c r="A24" s="55" t="s">
        <v>30</v>
      </c>
      <c r="B24" s="69">
        <v>827</v>
      </c>
      <c r="C24" s="67">
        <v>654</v>
      </c>
      <c r="D24" s="62">
        <v>79.08</v>
      </c>
      <c r="E24" s="67">
        <v>173</v>
      </c>
      <c r="F24" s="62">
        <v>20.92</v>
      </c>
    </row>
    <row r="25" spans="1:45" ht="16.5" customHeight="1">
      <c r="A25" s="55" t="s">
        <v>31</v>
      </c>
      <c r="B25" s="69">
        <v>381</v>
      </c>
      <c r="C25" s="67">
        <v>303</v>
      </c>
      <c r="D25" s="62">
        <v>79.53</v>
      </c>
      <c r="E25" s="67">
        <v>78</v>
      </c>
      <c r="F25" s="62">
        <v>20.47</v>
      </c>
    </row>
    <row r="26" spans="1:45">
      <c r="A26" s="55" t="s">
        <v>32</v>
      </c>
      <c r="B26" s="69">
        <v>447</v>
      </c>
      <c r="C26" s="67">
        <v>346</v>
      </c>
      <c r="D26" s="62">
        <v>77.400000000000006</v>
      </c>
      <c r="E26" s="67">
        <v>101</v>
      </c>
      <c r="F26" s="62">
        <v>22.6</v>
      </c>
    </row>
    <row r="27" spans="1:45">
      <c r="A27" s="55" t="s">
        <v>33</v>
      </c>
      <c r="B27" s="69">
        <v>2497</v>
      </c>
      <c r="C27" s="67">
        <v>1951</v>
      </c>
      <c r="D27" s="62">
        <v>78.13</v>
      </c>
      <c r="E27" s="67">
        <v>546</v>
      </c>
      <c r="F27" s="62">
        <v>21.87</v>
      </c>
    </row>
    <row r="28" spans="1:45">
      <c r="A28" s="55" t="s">
        <v>34</v>
      </c>
      <c r="B28" s="69">
        <v>374</v>
      </c>
      <c r="C28" s="67">
        <v>301</v>
      </c>
      <c r="D28" s="62">
        <v>80.48</v>
      </c>
      <c r="E28" s="67">
        <v>73</v>
      </c>
      <c r="F28" s="62">
        <v>19.52</v>
      </c>
    </row>
    <row r="29" spans="1:45" ht="16.5" customHeight="1">
      <c r="A29" s="55" t="s">
        <v>35</v>
      </c>
      <c r="B29" s="69">
        <v>69</v>
      </c>
      <c r="C29" s="67">
        <v>57</v>
      </c>
      <c r="D29" s="62">
        <v>82.61</v>
      </c>
      <c r="E29" s="67">
        <v>12</v>
      </c>
      <c r="F29" s="62">
        <v>17.39</v>
      </c>
    </row>
    <row r="30" spans="1:45">
      <c r="A30" s="55" t="s">
        <v>36</v>
      </c>
      <c r="B30" s="69">
        <v>145</v>
      </c>
      <c r="C30" s="67">
        <v>106</v>
      </c>
      <c r="D30" s="62">
        <v>73.099999999999994</v>
      </c>
      <c r="E30" s="67">
        <v>39</v>
      </c>
      <c r="F30" s="62">
        <v>26.9</v>
      </c>
    </row>
    <row r="31" spans="1:45">
      <c r="A31" s="27" t="s">
        <v>37</v>
      </c>
      <c r="B31" s="70">
        <v>270</v>
      </c>
      <c r="C31" s="71">
        <v>199</v>
      </c>
      <c r="D31" s="63">
        <v>73.7</v>
      </c>
      <c r="E31" s="71">
        <v>71</v>
      </c>
      <c r="F31" s="63">
        <v>26.3</v>
      </c>
    </row>
    <row r="32" spans="1:45">
      <c r="A32" s="29" t="s">
        <v>7</v>
      </c>
      <c r="AS32" s="50"/>
    </row>
    <row r="33" spans="1:45">
      <c r="A33" s="30" t="s">
        <v>8</v>
      </c>
      <c r="AS33" s="51"/>
    </row>
  </sheetData>
  <mergeCells count="7">
    <mergeCell ref="A1:F1"/>
    <mergeCell ref="A2:D2"/>
    <mergeCell ref="E2:F2"/>
    <mergeCell ref="A3:A4"/>
    <mergeCell ref="B3:B4"/>
    <mergeCell ref="C3:C4"/>
    <mergeCell ref="E3:E4"/>
  </mergeCells>
  <phoneticPr fontId="22" type="noConversion"/>
  <pageMargins left="0.70866141732283472" right="0.70866141732283472" top="0.59055118110236227" bottom="0.59055118110236227" header="0.31496062992125984" footer="0.31496062992125984"/>
  <pageSetup paperSize="9" fitToWidth="0" fitToHeight="0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F1E089-1CA7-4AF5-9DAB-40E536B77363}">
  <dimension ref="A1:BR33"/>
  <sheetViews>
    <sheetView workbookViewId="0">
      <selection activeCell="G19" sqref="G19"/>
    </sheetView>
  </sheetViews>
  <sheetFormatPr defaultRowHeight="16.5"/>
  <cols>
    <col min="1" max="1" width="31.5" customWidth="1"/>
    <col min="2" max="2" width="11.75" bestFit="1" customWidth="1"/>
    <col min="3" max="3" width="10.625" bestFit="1" customWidth="1"/>
    <col min="4" max="4" width="9" customWidth="1"/>
    <col min="5" max="5" width="10.625" bestFit="1" customWidth="1"/>
    <col min="6" max="6" width="10" customWidth="1"/>
    <col min="7" max="7" width="9" customWidth="1"/>
  </cols>
  <sheetData>
    <row r="1" spans="1:70" ht="27.75" customHeight="1">
      <c r="A1" s="116" t="s">
        <v>9</v>
      </c>
      <c r="B1" s="116"/>
      <c r="C1" s="116"/>
      <c r="D1" s="116"/>
      <c r="E1" s="116"/>
      <c r="F1" s="116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</row>
    <row r="2" spans="1:70" ht="19.5">
      <c r="A2" s="124" t="s">
        <v>49</v>
      </c>
      <c r="B2" s="124"/>
      <c r="C2" s="124"/>
      <c r="D2" s="124"/>
      <c r="E2" s="125" t="s">
        <v>46</v>
      </c>
      <c r="F2" s="125"/>
      <c r="AF2" s="38"/>
      <c r="AG2" s="38"/>
      <c r="AH2" s="39"/>
      <c r="BM2" s="40"/>
      <c r="BN2" s="40"/>
      <c r="BR2" s="40"/>
    </row>
    <row r="3" spans="1:70">
      <c r="A3" s="126" t="s">
        <v>40</v>
      </c>
      <c r="B3" s="128" t="s">
        <v>3</v>
      </c>
      <c r="C3" s="130" t="s">
        <v>4</v>
      </c>
      <c r="D3" s="3"/>
      <c r="E3" s="130" t="s">
        <v>5</v>
      </c>
      <c r="F3" s="4"/>
    </row>
    <row r="4" spans="1:70">
      <c r="A4" s="127"/>
      <c r="B4" s="129"/>
      <c r="C4" s="131"/>
      <c r="D4" s="21" t="s">
        <v>6</v>
      </c>
      <c r="E4" s="131"/>
      <c r="F4" s="22" t="s">
        <v>6</v>
      </c>
    </row>
    <row r="5" spans="1:70">
      <c r="A5" s="72" t="s">
        <v>3</v>
      </c>
      <c r="B5" s="73">
        <v>12268</v>
      </c>
      <c r="C5" s="76">
        <v>9431</v>
      </c>
      <c r="D5" s="77">
        <v>76.87</v>
      </c>
      <c r="E5" s="78">
        <v>2837</v>
      </c>
      <c r="F5" s="77">
        <v>23.13</v>
      </c>
    </row>
    <row r="6" spans="1:70">
      <c r="A6" s="25" t="s">
        <v>12</v>
      </c>
      <c r="B6" s="74">
        <v>808</v>
      </c>
      <c r="C6" s="79">
        <v>581</v>
      </c>
      <c r="D6" s="77">
        <v>71.91</v>
      </c>
      <c r="E6" s="78">
        <v>227</v>
      </c>
      <c r="F6" s="86">
        <v>28.09</v>
      </c>
    </row>
    <row r="7" spans="1:70">
      <c r="A7" s="25" t="s">
        <v>13</v>
      </c>
      <c r="B7" s="74">
        <v>60</v>
      </c>
      <c r="C7" s="80">
        <v>39</v>
      </c>
      <c r="D7" s="77">
        <v>65</v>
      </c>
      <c r="E7" s="78">
        <v>21</v>
      </c>
      <c r="F7" s="77">
        <v>35</v>
      </c>
    </row>
    <row r="8" spans="1:70">
      <c r="A8" s="25" t="s">
        <v>41</v>
      </c>
      <c r="B8" s="74">
        <v>0</v>
      </c>
      <c r="C8" s="80">
        <v>0</v>
      </c>
      <c r="D8" s="77" t="s">
        <v>50</v>
      </c>
      <c r="E8" s="78">
        <v>0</v>
      </c>
      <c r="F8" s="77" t="s">
        <v>50</v>
      </c>
      <c r="J8" s="47"/>
    </row>
    <row r="9" spans="1:70">
      <c r="A9" s="25" t="s">
        <v>14</v>
      </c>
      <c r="B9" s="74">
        <v>688</v>
      </c>
      <c r="C9" s="80">
        <v>527</v>
      </c>
      <c r="D9" s="77">
        <v>76.599999999999994</v>
      </c>
      <c r="E9" s="78">
        <v>161</v>
      </c>
      <c r="F9" s="77">
        <v>23.4</v>
      </c>
    </row>
    <row r="10" spans="1:70">
      <c r="A10" s="25" t="s">
        <v>15</v>
      </c>
      <c r="B10" s="74">
        <v>101</v>
      </c>
      <c r="C10" s="80">
        <v>75</v>
      </c>
      <c r="D10" s="77">
        <v>74.260000000000005</v>
      </c>
      <c r="E10" s="78">
        <v>26</v>
      </c>
      <c r="F10" s="77">
        <v>25.74</v>
      </c>
    </row>
    <row r="11" spans="1:70" ht="16.5" customHeight="1">
      <c r="A11" s="25" t="s">
        <v>16</v>
      </c>
      <c r="B11" s="74">
        <v>16</v>
      </c>
      <c r="C11" s="80">
        <v>13</v>
      </c>
      <c r="D11" s="77">
        <v>81.25</v>
      </c>
      <c r="E11" s="78">
        <v>3</v>
      </c>
      <c r="F11" s="77">
        <v>18.75</v>
      </c>
    </row>
    <row r="12" spans="1:70">
      <c r="A12" s="25" t="s">
        <v>17</v>
      </c>
      <c r="B12" s="74">
        <v>128</v>
      </c>
      <c r="C12" s="80">
        <v>90</v>
      </c>
      <c r="D12" s="77">
        <v>70.31</v>
      </c>
      <c r="E12" s="78">
        <v>38</v>
      </c>
      <c r="F12" s="77">
        <v>29.69</v>
      </c>
    </row>
    <row r="13" spans="1:70" ht="16.5" customHeight="1">
      <c r="A13" s="25" t="s">
        <v>18</v>
      </c>
      <c r="B13" s="74">
        <v>246</v>
      </c>
      <c r="C13" s="80">
        <v>179</v>
      </c>
      <c r="D13" s="77">
        <v>72.760000000000005</v>
      </c>
      <c r="E13" s="78">
        <v>67</v>
      </c>
      <c r="F13" s="77">
        <v>27.24</v>
      </c>
    </row>
    <row r="14" spans="1:70" ht="16.5" customHeight="1">
      <c r="A14" s="25" t="s">
        <v>20</v>
      </c>
      <c r="B14" s="74">
        <v>135</v>
      </c>
      <c r="C14" s="80">
        <v>102</v>
      </c>
      <c r="D14" s="77">
        <v>75.56</v>
      </c>
      <c r="E14" s="78">
        <v>33</v>
      </c>
      <c r="F14" s="77">
        <v>24.44</v>
      </c>
    </row>
    <row r="15" spans="1:70">
      <c r="A15" s="25" t="s">
        <v>21</v>
      </c>
      <c r="B15" s="74">
        <v>16</v>
      </c>
      <c r="C15" s="80">
        <v>11</v>
      </c>
      <c r="D15" s="77">
        <v>68.75</v>
      </c>
      <c r="E15" s="78">
        <v>5</v>
      </c>
      <c r="F15" s="77">
        <v>31.25</v>
      </c>
    </row>
    <row r="16" spans="1:70">
      <c r="A16" s="25" t="s">
        <v>22</v>
      </c>
      <c r="B16" s="74">
        <v>210</v>
      </c>
      <c r="C16" s="80">
        <v>176</v>
      </c>
      <c r="D16" s="77">
        <v>83.81</v>
      </c>
      <c r="E16" s="78">
        <v>34</v>
      </c>
      <c r="F16" s="77">
        <v>16.190000000000001</v>
      </c>
    </row>
    <row r="17" spans="1:45">
      <c r="A17" s="25" t="s">
        <v>23</v>
      </c>
      <c r="B17" s="74">
        <v>476</v>
      </c>
      <c r="C17" s="80">
        <v>361</v>
      </c>
      <c r="D17" s="77">
        <v>75.84</v>
      </c>
      <c r="E17" s="78">
        <v>115</v>
      </c>
      <c r="F17" s="77">
        <v>24.16</v>
      </c>
    </row>
    <row r="18" spans="1:45" ht="16.5" customHeight="1">
      <c r="A18" s="25" t="s">
        <v>24</v>
      </c>
      <c r="B18" s="74">
        <v>49</v>
      </c>
      <c r="C18" s="80">
        <v>42</v>
      </c>
      <c r="D18" s="77">
        <v>85.71</v>
      </c>
      <c r="E18" s="78">
        <v>7</v>
      </c>
      <c r="F18" s="77">
        <v>14.29</v>
      </c>
    </row>
    <row r="19" spans="1:45">
      <c r="A19" s="25" t="s">
        <v>25</v>
      </c>
      <c r="B19" s="74">
        <v>146</v>
      </c>
      <c r="C19" s="80">
        <v>109</v>
      </c>
      <c r="D19" s="77">
        <v>74.66</v>
      </c>
      <c r="E19" s="78">
        <v>37</v>
      </c>
      <c r="F19" s="77">
        <v>25.34</v>
      </c>
    </row>
    <row r="20" spans="1:45">
      <c r="A20" s="25" t="s">
        <v>26</v>
      </c>
      <c r="B20" s="74">
        <v>1106</v>
      </c>
      <c r="C20" s="80">
        <v>836</v>
      </c>
      <c r="D20" s="77">
        <v>75.59</v>
      </c>
      <c r="E20" s="78">
        <v>270</v>
      </c>
      <c r="F20" s="77">
        <v>24.41</v>
      </c>
    </row>
    <row r="21" spans="1:45">
      <c r="A21" s="25" t="s">
        <v>27</v>
      </c>
      <c r="B21" s="74">
        <v>276</v>
      </c>
      <c r="C21" s="80">
        <v>214</v>
      </c>
      <c r="D21" s="77">
        <v>77.540000000000006</v>
      </c>
      <c r="E21" s="78">
        <v>62</v>
      </c>
      <c r="F21" s="77">
        <v>22.46</v>
      </c>
    </row>
    <row r="22" spans="1:45">
      <c r="A22" s="25" t="s">
        <v>28</v>
      </c>
      <c r="B22" s="74">
        <v>283</v>
      </c>
      <c r="C22" s="81">
        <v>224</v>
      </c>
      <c r="D22" s="77">
        <v>79.150000000000006</v>
      </c>
      <c r="E22" s="78">
        <v>59</v>
      </c>
      <c r="F22" s="77">
        <v>20.85</v>
      </c>
    </row>
    <row r="23" spans="1:45">
      <c r="A23" s="25" t="s">
        <v>29</v>
      </c>
      <c r="B23" s="74">
        <v>2539</v>
      </c>
      <c r="C23" s="81">
        <v>1955</v>
      </c>
      <c r="D23" s="77">
        <v>77</v>
      </c>
      <c r="E23" s="78">
        <v>584</v>
      </c>
      <c r="F23" s="77">
        <v>23</v>
      </c>
    </row>
    <row r="24" spans="1:45">
      <c r="A24" s="25" t="s">
        <v>30</v>
      </c>
      <c r="B24" s="74">
        <v>813</v>
      </c>
      <c r="C24" s="81">
        <v>643</v>
      </c>
      <c r="D24" s="77">
        <v>79.09</v>
      </c>
      <c r="E24" s="78">
        <v>170</v>
      </c>
      <c r="F24" s="77">
        <v>20.91</v>
      </c>
    </row>
    <row r="25" spans="1:45" ht="16.5" customHeight="1">
      <c r="A25" s="25" t="s">
        <v>31</v>
      </c>
      <c r="B25" s="74">
        <v>380</v>
      </c>
      <c r="C25" s="81">
        <v>307</v>
      </c>
      <c r="D25" s="77">
        <v>80.790000000000006</v>
      </c>
      <c r="E25" s="78">
        <v>73</v>
      </c>
      <c r="F25" s="77">
        <v>19.21</v>
      </c>
    </row>
    <row r="26" spans="1:45">
      <c r="A26" s="25" t="s">
        <v>32</v>
      </c>
      <c r="B26" s="74">
        <v>457</v>
      </c>
      <c r="C26" s="81">
        <v>353</v>
      </c>
      <c r="D26" s="77">
        <v>77.239999999999995</v>
      </c>
      <c r="E26" s="78">
        <v>104</v>
      </c>
      <c r="F26" s="77">
        <v>22.76</v>
      </c>
    </row>
    <row r="27" spans="1:45">
      <c r="A27" s="25" t="s">
        <v>33</v>
      </c>
      <c r="B27" s="74">
        <v>2479</v>
      </c>
      <c r="C27" s="81">
        <v>1935</v>
      </c>
      <c r="D27" s="77">
        <v>78.06</v>
      </c>
      <c r="E27" s="78">
        <v>544</v>
      </c>
      <c r="F27" s="77">
        <v>21.94</v>
      </c>
    </row>
    <row r="28" spans="1:45">
      <c r="A28" s="25" t="s">
        <v>34</v>
      </c>
      <c r="B28" s="74">
        <v>376</v>
      </c>
      <c r="C28" s="81">
        <v>304</v>
      </c>
      <c r="D28" s="77">
        <v>80.849999999999994</v>
      </c>
      <c r="E28" s="78">
        <v>72</v>
      </c>
      <c r="F28" s="77">
        <v>19.149999999999999</v>
      </c>
    </row>
    <row r="29" spans="1:45" ht="16.5" customHeight="1">
      <c r="A29" s="25" t="s">
        <v>35</v>
      </c>
      <c r="B29" s="74">
        <v>69</v>
      </c>
      <c r="C29" s="81">
        <v>55</v>
      </c>
      <c r="D29" s="77">
        <v>79.709999999999994</v>
      </c>
      <c r="E29" s="78">
        <v>14</v>
      </c>
      <c r="F29" s="77">
        <v>20.29</v>
      </c>
    </row>
    <row r="30" spans="1:45">
      <c r="A30" s="25" t="s">
        <v>36</v>
      </c>
      <c r="B30" s="74">
        <v>152</v>
      </c>
      <c r="C30" s="82">
        <v>111</v>
      </c>
      <c r="D30" s="77">
        <v>73.03</v>
      </c>
      <c r="E30" s="78">
        <v>41</v>
      </c>
      <c r="F30" s="77">
        <v>26.97</v>
      </c>
    </row>
    <row r="31" spans="1:45">
      <c r="A31" s="27" t="s">
        <v>37</v>
      </c>
      <c r="B31" s="75">
        <v>259</v>
      </c>
      <c r="C31" s="83">
        <v>189</v>
      </c>
      <c r="D31" s="84">
        <v>72.97</v>
      </c>
      <c r="E31" s="85">
        <v>70</v>
      </c>
      <c r="F31" s="84">
        <v>27.03</v>
      </c>
    </row>
    <row r="32" spans="1:45">
      <c r="A32" s="29" t="s">
        <v>7</v>
      </c>
      <c r="AS32" s="50"/>
    </row>
    <row r="33" spans="1:45">
      <c r="A33" s="30" t="s">
        <v>8</v>
      </c>
      <c r="AS33" s="51"/>
    </row>
  </sheetData>
  <mergeCells count="7">
    <mergeCell ref="A1:F1"/>
    <mergeCell ref="A2:D2"/>
    <mergeCell ref="E2:F2"/>
    <mergeCell ref="A3:A4"/>
    <mergeCell ref="B3:B4"/>
    <mergeCell ref="C3:C4"/>
    <mergeCell ref="E3:E4"/>
  </mergeCells>
  <phoneticPr fontId="22" type="noConversion"/>
  <pageMargins left="0.70866141732283472" right="0.70866141732283472" top="0.74803149606299213" bottom="0.74803149606299213" header="0.31496062992125984" footer="0.31496062992125984"/>
  <pageSetup paperSize="9" fitToWidth="0" fitToHeight="0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10A98C-249C-4E4B-95A4-1BAAF5D82F45}">
  <dimension ref="A1:BR33"/>
  <sheetViews>
    <sheetView zoomScaleNormal="100" workbookViewId="0">
      <selection activeCell="B5" sqref="B5"/>
    </sheetView>
  </sheetViews>
  <sheetFormatPr defaultRowHeight="16.5"/>
  <cols>
    <col min="1" max="1" width="31.5" customWidth="1"/>
    <col min="2" max="2" width="11.75" bestFit="1" customWidth="1"/>
    <col min="3" max="3" width="10.625" bestFit="1" customWidth="1"/>
    <col min="4" max="4" width="9" customWidth="1"/>
    <col min="5" max="5" width="10.625" bestFit="1" customWidth="1"/>
    <col min="6" max="6" width="10" customWidth="1"/>
    <col min="7" max="7" width="9" customWidth="1"/>
    <col min="45" max="45" width="9" style="108"/>
  </cols>
  <sheetData>
    <row r="1" spans="1:70" ht="27.75" customHeight="1">
      <c r="A1" s="116" t="s">
        <v>54</v>
      </c>
      <c r="B1" s="116"/>
      <c r="C1" s="116"/>
      <c r="D1" s="116"/>
      <c r="E1" s="116"/>
      <c r="F1" s="116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07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</row>
    <row r="2" spans="1:70" ht="19.5">
      <c r="A2" s="132" t="s">
        <v>51</v>
      </c>
      <c r="B2" s="132"/>
      <c r="C2" s="132"/>
      <c r="D2" s="132"/>
      <c r="E2" s="133" t="s">
        <v>46</v>
      </c>
      <c r="F2" s="133"/>
      <c r="AF2" s="38"/>
      <c r="AG2" s="38"/>
      <c r="AH2" s="39"/>
      <c r="BM2" s="40"/>
      <c r="BN2" s="40"/>
      <c r="BR2" s="40"/>
    </row>
    <row r="3" spans="1:70">
      <c r="A3" s="134" t="s">
        <v>40</v>
      </c>
      <c r="B3" s="136" t="s">
        <v>3</v>
      </c>
      <c r="C3" s="138" t="s">
        <v>4</v>
      </c>
      <c r="D3" s="103"/>
      <c r="E3" s="138" t="s">
        <v>5</v>
      </c>
      <c r="F3" s="104"/>
    </row>
    <row r="4" spans="1:70">
      <c r="A4" s="135"/>
      <c r="B4" s="137"/>
      <c r="C4" s="139"/>
      <c r="D4" s="105" t="s">
        <v>6</v>
      </c>
      <c r="E4" s="139"/>
      <c r="F4" s="106" t="s">
        <v>6</v>
      </c>
    </row>
    <row r="5" spans="1:70">
      <c r="A5" s="101" t="s">
        <v>3</v>
      </c>
      <c r="B5" s="102">
        <f>C5+E5</f>
        <v>12388</v>
      </c>
      <c r="C5" s="96">
        <f>SUM(C6:C31)</f>
        <v>9531</v>
      </c>
      <c r="D5" s="90">
        <f>C5/B5*100</f>
        <v>76.937358734258964</v>
      </c>
      <c r="E5" s="96">
        <f>SUM(E6:E31)</f>
        <v>2857</v>
      </c>
      <c r="F5" s="89">
        <f>E5/B5*100</f>
        <v>23.062641265741039</v>
      </c>
    </row>
    <row r="6" spans="1:70">
      <c r="A6" s="25" t="s">
        <v>12</v>
      </c>
      <c r="B6" s="97">
        <f t="shared" ref="B6:B31" si="0">C6+E6</f>
        <v>823</v>
      </c>
      <c r="C6" s="96">
        <v>589</v>
      </c>
      <c r="D6" s="90">
        <f t="shared" ref="D6:D31" si="1">C6/B6*100</f>
        <v>71.567436208991495</v>
      </c>
      <c r="E6" s="99">
        <v>234</v>
      </c>
      <c r="F6" s="89">
        <f t="shared" ref="F6:F7" si="2">E6/B6*100</f>
        <v>28.432563791008501</v>
      </c>
    </row>
    <row r="7" spans="1:70">
      <c r="A7" s="25" t="s">
        <v>13</v>
      </c>
      <c r="B7" s="97">
        <f t="shared" si="0"/>
        <v>59</v>
      </c>
      <c r="C7" s="95">
        <v>39</v>
      </c>
      <c r="D7" s="90">
        <f t="shared" si="1"/>
        <v>66.101694915254242</v>
      </c>
      <c r="E7" s="99">
        <v>20</v>
      </c>
      <c r="F7" s="89">
        <f t="shared" si="2"/>
        <v>33.898305084745758</v>
      </c>
    </row>
    <row r="8" spans="1:70">
      <c r="A8" s="25" t="s">
        <v>41</v>
      </c>
      <c r="B8" s="97">
        <f t="shared" si="0"/>
        <v>0</v>
      </c>
      <c r="C8" s="95">
        <v>0</v>
      </c>
      <c r="D8" s="91">
        <v>0</v>
      </c>
      <c r="E8" s="99">
        <v>0</v>
      </c>
      <c r="F8" s="98">
        <v>0</v>
      </c>
      <c r="J8" s="47"/>
    </row>
    <row r="9" spans="1:70">
      <c r="A9" s="25" t="s">
        <v>14</v>
      </c>
      <c r="B9" s="97">
        <f t="shared" si="0"/>
        <v>661</v>
      </c>
      <c r="C9" s="95">
        <v>510</v>
      </c>
      <c r="D9" s="90">
        <f t="shared" si="1"/>
        <v>77.15582450832072</v>
      </c>
      <c r="E9" s="99">
        <v>151</v>
      </c>
      <c r="F9" s="89">
        <f t="shared" ref="F9:F31" si="3">E9/B9*100</f>
        <v>22.844175491679273</v>
      </c>
    </row>
    <row r="10" spans="1:70">
      <c r="A10" s="25" t="s">
        <v>15</v>
      </c>
      <c r="B10" s="97">
        <f t="shared" si="0"/>
        <v>105</v>
      </c>
      <c r="C10" s="95">
        <v>76</v>
      </c>
      <c r="D10" s="90">
        <f t="shared" si="1"/>
        <v>72.38095238095238</v>
      </c>
      <c r="E10" s="99">
        <v>29</v>
      </c>
      <c r="F10" s="89">
        <f t="shared" si="3"/>
        <v>27.61904761904762</v>
      </c>
    </row>
    <row r="11" spans="1:70" ht="16.5" customHeight="1">
      <c r="A11" s="25" t="s">
        <v>16</v>
      </c>
      <c r="B11" s="97">
        <f t="shared" si="0"/>
        <v>16</v>
      </c>
      <c r="C11" s="95">
        <v>13</v>
      </c>
      <c r="D11" s="90">
        <f t="shared" si="1"/>
        <v>81.25</v>
      </c>
      <c r="E11" s="99">
        <v>3</v>
      </c>
      <c r="F11" s="89">
        <f t="shared" si="3"/>
        <v>18.75</v>
      </c>
    </row>
    <row r="12" spans="1:70">
      <c r="A12" s="25" t="s">
        <v>17</v>
      </c>
      <c r="B12" s="97">
        <f t="shared" si="0"/>
        <v>133</v>
      </c>
      <c r="C12" s="95">
        <v>95</v>
      </c>
      <c r="D12" s="90">
        <f t="shared" si="1"/>
        <v>71.428571428571431</v>
      </c>
      <c r="E12" s="99">
        <v>38</v>
      </c>
      <c r="F12" s="89">
        <f t="shared" si="3"/>
        <v>28.571428571428569</v>
      </c>
    </row>
    <row r="13" spans="1:70" ht="16.5" customHeight="1">
      <c r="A13" s="25" t="s">
        <v>18</v>
      </c>
      <c r="B13" s="97">
        <f t="shared" si="0"/>
        <v>248</v>
      </c>
      <c r="C13" s="95">
        <v>183</v>
      </c>
      <c r="D13" s="90">
        <f t="shared" si="1"/>
        <v>73.790322580645167</v>
      </c>
      <c r="E13" s="99">
        <v>65</v>
      </c>
      <c r="F13" s="89">
        <f t="shared" si="3"/>
        <v>26.209677419354836</v>
      </c>
    </row>
    <row r="14" spans="1:70" ht="16.5" customHeight="1">
      <c r="A14" s="25" t="s">
        <v>20</v>
      </c>
      <c r="B14" s="97">
        <f t="shared" si="0"/>
        <v>131</v>
      </c>
      <c r="C14" s="95">
        <v>102</v>
      </c>
      <c r="D14" s="90">
        <f t="shared" si="1"/>
        <v>77.862595419847324</v>
      </c>
      <c r="E14" s="99">
        <v>29</v>
      </c>
      <c r="F14" s="89">
        <f t="shared" si="3"/>
        <v>22.137404580152673</v>
      </c>
    </row>
    <row r="15" spans="1:70">
      <c r="A15" s="25" t="s">
        <v>21</v>
      </c>
      <c r="B15" s="97">
        <f t="shared" si="0"/>
        <v>16</v>
      </c>
      <c r="C15" s="95">
        <v>11</v>
      </c>
      <c r="D15" s="90">
        <f t="shared" si="1"/>
        <v>68.75</v>
      </c>
      <c r="E15" s="99">
        <v>5</v>
      </c>
      <c r="F15" s="89">
        <f t="shared" si="3"/>
        <v>31.25</v>
      </c>
    </row>
    <row r="16" spans="1:70">
      <c r="A16" s="25" t="s">
        <v>52</v>
      </c>
      <c r="B16" s="97">
        <f t="shared" si="0"/>
        <v>205</v>
      </c>
      <c r="C16" s="95">
        <v>171</v>
      </c>
      <c r="D16" s="90">
        <f t="shared" si="1"/>
        <v>83.414634146341456</v>
      </c>
      <c r="E16" s="99">
        <v>34</v>
      </c>
      <c r="F16" s="89">
        <f t="shared" si="3"/>
        <v>16.585365853658537</v>
      </c>
    </row>
    <row r="17" spans="1:45">
      <c r="A17" s="25" t="s">
        <v>53</v>
      </c>
      <c r="B17" s="97">
        <f t="shared" si="0"/>
        <v>474</v>
      </c>
      <c r="C17" s="95">
        <v>359</v>
      </c>
      <c r="D17" s="90">
        <f t="shared" si="1"/>
        <v>75.738396624472571</v>
      </c>
      <c r="E17" s="99">
        <v>115</v>
      </c>
      <c r="F17" s="89">
        <f t="shared" si="3"/>
        <v>24.261603375527425</v>
      </c>
    </row>
    <row r="18" spans="1:45" ht="16.5" customHeight="1">
      <c r="A18" s="25" t="s">
        <v>24</v>
      </c>
      <c r="B18" s="97">
        <f t="shared" si="0"/>
        <v>50</v>
      </c>
      <c r="C18" s="95">
        <v>43</v>
      </c>
      <c r="D18" s="90">
        <f t="shared" si="1"/>
        <v>86</v>
      </c>
      <c r="E18" s="99">
        <v>7</v>
      </c>
      <c r="F18" s="89">
        <f t="shared" si="3"/>
        <v>14.000000000000002</v>
      </c>
    </row>
    <row r="19" spans="1:45">
      <c r="A19" s="25" t="s">
        <v>25</v>
      </c>
      <c r="B19" s="97">
        <f t="shared" si="0"/>
        <v>147</v>
      </c>
      <c r="C19" s="95">
        <v>109</v>
      </c>
      <c r="D19" s="90">
        <f t="shared" si="1"/>
        <v>74.149659863945587</v>
      </c>
      <c r="E19" s="99">
        <v>38</v>
      </c>
      <c r="F19" s="89">
        <f t="shared" si="3"/>
        <v>25.850340136054424</v>
      </c>
    </row>
    <row r="20" spans="1:45">
      <c r="A20" s="25" t="s">
        <v>26</v>
      </c>
      <c r="B20" s="97">
        <f t="shared" si="0"/>
        <v>1087</v>
      </c>
      <c r="C20" s="95">
        <v>825</v>
      </c>
      <c r="D20" s="90">
        <f t="shared" si="1"/>
        <v>75.896964121435133</v>
      </c>
      <c r="E20" s="99">
        <v>262</v>
      </c>
      <c r="F20" s="89">
        <f t="shared" si="3"/>
        <v>24.103035878564857</v>
      </c>
    </row>
    <row r="21" spans="1:45">
      <c r="A21" s="25" t="s">
        <v>27</v>
      </c>
      <c r="B21" s="97">
        <f t="shared" si="0"/>
        <v>291</v>
      </c>
      <c r="C21" s="95">
        <v>221</v>
      </c>
      <c r="D21" s="90">
        <f t="shared" si="1"/>
        <v>75.945017182130584</v>
      </c>
      <c r="E21" s="99">
        <v>70</v>
      </c>
      <c r="F21" s="89">
        <f t="shared" si="3"/>
        <v>24.054982817869416</v>
      </c>
    </row>
    <row r="22" spans="1:45">
      <c r="A22" s="25" t="s">
        <v>28</v>
      </c>
      <c r="B22" s="97">
        <f t="shared" si="0"/>
        <v>283</v>
      </c>
      <c r="C22" s="95">
        <v>224</v>
      </c>
      <c r="D22" s="90">
        <f t="shared" si="1"/>
        <v>79.15194346289752</v>
      </c>
      <c r="E22" s="99">
        <v>59</v>
      </c>
      <c r="F22" s="89">
        <f t="shared" si="3"/>
        <v>20.848056537102476</v>
      </c>
    </row>
    <row r="23" spans="1:45">
      <c r="A23" s="25" t="s">
        <v>29</v>
      </c>
      <c r="B23" s="97">
        <f t="shared" si="0"/>
        <v>2703</v>
      </c>
      <c r="C23" s="94">
        <v>2076</v>
      </c>
      <c r="D23" s="90">
        <f t="shared" si="1"/>
        <v>76.803551609322966</v>
      </c>
      <c r="E23" s="99">
        <v>627</v>
      </c>
      <c r="F23" s="89">
        <f t="shared" si="3"/>
        <v>23.196448390677027</v>
      </c>
    </row>
    <row r="24" spans="1:45">
      <c r="A24" s="25" t="s">
        <v>30</v>
      </c>
      <c r="B24" s="97">
        <f t="shared" si="0"/>
        <v>789</v>
      </c>
      <c r="C24" s="94">
        <v>629</v>
      </c>
      <c r="D24" s="90">
        <f t="shared" si="1"/>
        <v>79.721166032953107</v>
      </c>
      <c r="E24" s="99">
        <v>160</v>
      </c>
      <c r="F24" s="89">
        <f t="shared" si="3"/>
        <v>20.278833967046893</v>
      </c>
    </row>
    <row r="25" spans="1:45" ht="16.5" customHeight="1">
      <c r="A25" s="25" t="s">
        <v>31</v>
      </c>
      <c r="B25" s="97">
        <f t="shared" si="0"/>
        <v>378</v>
      </c>
      <c r="C25" s="94">
        <v>307</v>
      </c>
      <c r="D25" s="90">
        <f t="shared" si="1"/>
        <v>81.216931216931215</v>
      </c>
      <c r="E25" s="99">
        <v>71</v>
      </c>
      <c r="F25" s="89">
        <f t="shared" si="3"/>
        <v>18.783068783068781</v>
      </c>
    </row>
    <row r="26" spans="1:45">
      <c r="A26" s="25" t="s">
        <v>32</v>
      </c>
      <c r="B26" s="97">
        <f t="shared" si="0"/>
        <v>473</v>
      </c>
      <c r="C26" s="94">
        <v>367</v>
      </c>
      <c r="D26" s="90">
        <f t="shared" si="1"/>
        <v>77.58985200845666</v>
      </c>
      <c r="E26" s="99">
        <v>106</v>
      </c>
      <c r="F26" s="89">
        <f t="shared" si="3"/>
        <v>22.41014799154334</v>
      </c>
    </row>
    <row r="27" spans="1:45">
      <c r="A27" s="25" t="s">
        <v>33</v>
      </c>
      <c r="B27" s="97">
        <f t="shared" si="0"/>
        <v>2444</v>
      </c>
      <c r="C27" s="94">
        <v>1908</v>
      </c>
      <c r="D27" s="90">
        <f t="shared" si="1"/>
        <v>78.068739770867438</v>
      </c>
      <c r="E27" s="99">
        <v>536</v>
      </c>
      <c r="F27" s="89">
        <f t="shared" si="3"/>
        <v>21.931260229132572</v>
      </c>
    </row>
    <row r="28" spans="1:45">
      <c r="A28" s="25" t="s">
        <v>34</v>
      </c>
      <c r="B28" s="97">
        <f t="shared" si="0"/>
        <v>380</v>
      </c>
      <c r="C28" s="94">
        <v>306</v>
      </c>
      <c r="D28" s="90">
        <f t="shared" si="1"/>
        <v>80.526315789473685</v>
      </c>
      <c r="E28" s="99">
        <v>74</v>
      </c>
      <c r="F28" s="89">
        <f t="shared" si="3"/>
        <v>19.473684210526315</v>
      </c>
    </row>
    <row r="29" spans="1:45" ht="16.5" customHeight="1">
      <c r="A29" s="25" t="s">
        <v>35</v>
      </c>
      <c r="B29" s="97">
        <f t="shared" si="0"/>
        <v>70</v>
      </c>
      <c r="C29" s="94">
        <v>54</v>
      </c>
      <c r="D29" s="90">
        <f t="shared" si="1"/>
        <v>77.142857142857153</v>
      </c>
      <c r="E29" s="99">
        <v>16</v>
      </c>
      <c r="F29" s="89">
        <f t="shared" si="3"/>
        <v>22.857142857142858</v>
      </c>
    </row>
    <row r="30" spans="1:45">
      <c r="A30" s="25" t="s">
        <v>36</v>
      </c>
      <c r="B30" s="97">
        <f t="shared" si="0"/>
        <v>163</v>
      </c>
      <c r="C30" s="94">
        <v>119</v>
      </c>
      <c r="D30" s="90">
        <f t="shared" si="1"/>
        <v>73.00613496932516</v>
      </c>
      <c r="E30" s="99">
        <v>44</v>
      </c>
      <c r="F30" s="89">
        <f t="shared" si="3"/>
        <v>26.993865030674847</v>
      </c>
    </row>
    <row r="31" spans="1:45">
      <c r="A31" s="27" t="s">
        <v>37</v>
      </c>
      <c r="B31" s="93">
        <f t="shared" si="0"/>
        <v>259</v>
      </c>
      <c r="C31" s="92">
        <v>195</v>
      </c>
      <c r="D31" s="88">
        <f t="shared" si="1"/>
        <v>75.289575289575296</v>
      </c>
      <c r="E31" s="100">
        <v>64</v>
      </c>
      <c r="F31" s="87">
        <f t="shared" si="3"/>
        <v>24.710424710424711</v>
      </c>
    </row>
    <row r="32" spans="1:45">
      <c r="A32" s="29" t="s">
        <v>7</v>
      </c>
      <c r="AS32" s="109"/>
    </row>
    <row r="33" spans="1:45">
      <c r="A33" s="30" t="s">
        <v>8</v>
      </c>
      <c r="AS33" s="109"/>
    </row>
  </sheetData>
  <mergeCells count="7">
    <mergeCell ref="A1:F1"/>
    <mergeCell ref="A2:D2"/>
    <mergeCell ref="E2:F2"/>
    <mergeCell ref="A3:A4"/>
    <mergeCell ref="B3:B4"/>
    <mergeCell ref="C3:C4"/>
    <mergeCell ref="E3:E4"/>
  </mergeCells>
  <phoneticPr fontId="22" type="noConversion"/>
  <pageMargins left="0.70866141732283472" right="0.70866141732283472" top="0.74803149606299213" bottom="0.74803149606299213" header="0.31496062992125984" footer="0.31496062992125984"/>
  <pageSetup paperSize="9" fitToWidth="0" fitToHeight="0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3E63E3-F227-4B56-AE77-75506DB25430}">
  <dimension ref="A1:BR33"/>
  <sheetViews>
    <sheetView tabSelected="1" zoomScaleNormal="100" workbookViewId="0">
      <selection activeCell="B5" sqref="B5"/>
    </sheetView>
  </sheetViews>
  <sheetFormatPr defaultRowHeight="16.5"/>
  <cols>
    <col min="1" max="1" width="31.5" customWidth="1"/>
    <col min="2" max="2" width="11.75" bestFit="1" customWidth="1"/>
    <col min="3" max="3" width="10.625" bestFit="1" customWidth="1"/>
    <col min="4" max="4" width="9" customWidth="1"/>
    <col min="5" max="5" width="10.625" bestFit="1" customWidth="1"/>
    <col min="6" max="6" width="10" customWidth="1"/>
    <col min="7" max="7" width="9" customWidth="1"/>
    <col min="45" max="45" width="9" style="108"/>
  </cols>
  <sheetData>
    <row r="1" spans="1:70" ht="27.75" customHeight="1">
      <c r="A1" s="116" t="s">
        <v>54</v>
      </c>
      <c r="B1" s="116"/>
      <c r="C1" s="116"/>
      <c r="D1" s="116"/>
      <c r="E1" s="116"/>
      <c r="F1" s="116"/>
      <c r="G1" s="110"/>
      <c r="H1" s="110"/>
      <c r="I1" s="110"/>
      <c r="J1" s="110"/>
      <c r="K1" s="110"/>
      <c r="L1" s="110"/>
      <c r="M1" s="110"/>
      <c r="N1" s="110"/>
      <c r="O1" s="110"/>
      <c r="P1" s="110"/>
      <c r="Q1" s="110"/>
      <c r="R1" s="110"/>
      <c r="S1" s="110"/>
      <c r="T1" s="110"/>
      <c r="U1" s="110"/>
      <c r="V1" s="110"/>
      <c r="W1" s="110"/>
      <c r="X1" s="110"/>
      <c r="Y1" s="110"/>
      <c r="Z1" s="110"/>
      <c r="AA1" s="110"/>
      <c r="AB1" s="110"/>
      <c r="AC1" s="110"/>
      <c r="AD1" s="110"/>
      <c r="AE1" s="110"/>
      <c r="AF1" s="110"/>
      <c r="AG1" s="110"/>
      <c r="AH1" s="110"/>
      <c r="AI1" s="110"/>
      <c r="AJ1" s="110"/>
      <c r="AK1" s="110"/>
      <c r="AL1" s="110"/>
      <c r="AM1" s="110"/>
      <c r="AN1" s="110"/>
      <c r="AO1" s="110"/>
      <c r="AP1" s="110"/>
      <c r="AQ1" s="110"/>
      <c r="AR1" s="110"/>
      <c r="AS1" s="107"/>
      <c r="AT1" s="110"/>
      <c r="AU1" s="110"/>
      <c r="AV1" s="110"/>
      <c r="AW1" s="110"/>
      <c r="AX1" s="110"/>
      <c r="AY1" s="110"/>
      <c r="AZ1" s="110"/>
      <c r="BA1" s="110"/>
      <c r="BB1" s="110"/>
      <c r="BC1" s="110"/>
      <c r="BD1" s="110"/>
      <c r="BE1" s="110"/>
      <c r="BF1" s="110"/>
      <c r="BG1" s="110"/>
      <c r="BH1" s="110"/>
      <c r="BI1" s="110"/>
      <c r="BJ1" s="110"/>
      <c r="BK1" s="110"/>
      <c r="BL1" s="110"/>
      <c r="BM1" s="110"/>
      <c r="BN1" s="110"/>
    </row>
    <row r="2" spans="1:70" ht="19.5">
      <c r="A2" s="132" t="s">
        <v>55</v>
      </c>
      <c r="B2" s="132"/>
      <c r="C2" s="132"/>
      <c r="D2" s="132"/>
      <c r="E2" s="133" t="s">
        <v>46</v>
      </c>
      <c r="F2" s="133"/>
      <c r="AF2" s="38"/>
      <c r="AG2" s="38"/>
      <c r="AH2" s="39"/>
      <c r="BM2" s="40"/>
      <c r="BN2" s="40"/>
      <c r="BR2" s="40"/>
    </row>
    <row r="3" spans="1:70">
      <c r="A3" s="134" t="s">
        <v>40</v>
      </c>
      <c r="B3" s="136" t="s">
        <v>3</v>
      </c>
      <c r="C3" s="138" t="s">
        <v>4</v>
      </c>
      <c r="D3" s="103"/>
      <c r="E3" s="138" t="s">
        <v>5</v>
      </c>
      <c r="F3" s="104"/>
    </row>
    <row r="4" spans="1:70">
      <c r="A4" s="135"/>
      <c r="B4" s="137"/>
      <c r="C4" s="139"/>
      <c r="D4" s="105" t="s">
        <v>6</v>
      </c>
      <c r="E4" s="139"/>
      <c r="F4" s="106" t="s">
        <v>6</v>
      </c>
    </row>
    <row r="5" spans="1:70">
      <c r="A5" s="101" t="s">
        <v>3</v>
      </c>
      <c r="B5" s="111">
        <v>12646</v>
      </c>
      <c r="C5" s="111">
        <v>9721</v>
      </c>
      <c r="D5" s="112">
        <v>76.87</v>
      </c>
      <c r="E5" s="111">
        <v>2925</v>
      </c>
      <c r="F5" s="112">
        <v>23.13</v>
      </c>
    </row>
    <row r="6" spans="1:70">
      <c r="A6" s="25" t="s">
        <v>12</v>
      </c>
      <c r="B6" s="111">
        <v>846</v>
      </c>
      <c r="C6" s="111">
        <v>607</v>
      </c>
      <c r="D6" s="112">
        <v>71.75</v>
      </c>
      <c r="E6" s="111">
        <v>239</v>
      </c>
      <c r="F6" s="112">
        <v>28.25</v>
      </c>
    </row>
    <row r="7" spans="1:70">
      <c r="A7" s="25" t="s">
        <v>13</v>
      </c>
      <c r="B7" s="111">
        <v>56</v>
      </c>
      <c r="C7" s="111">
        <v>38</v>
      </c>
      <c r="D7" s="112">
        <v>67.86</v>
      </c>
      <c r="E7" s="111">
        <v>18</v>
      </c>
      <c r="F7" s="112">
        <v>32.14</v>
      </c>
    </row>
    <row r="8" spans="1:70">
      <c r="A8" s="25" t="s">
        <v>41</v>
      </c>
      <c r="B8" s="113" t="s">
        <v>50</v>
      </c>
      <c r="C8" s="113" t="s">
        <v>50</v>
      </c>
      <c r="D8" s="113" t="s">
        <v>50</v>
      </c>
      <c r="E8" s="113" t="s">
        <v>50</v>
      </c>
      <c r="F8" s="113" t="s">
        <v>50</v>
      </c>
      <c r="J8" s="47"/>
    </row>
    <row r="9" spans="1:70">
      <c r="A9" s="25" t="s">
        <v>14</v>
      </c>
      <c r="B9" s="111">
        <v>647</v>
      </c>
      <c r="C9" s="111">
        <v>498</v>
      </c>
      <c r="D9" s="112">
        <v>76.97</v>
      </c>
      <c r="E9" s="111">
        <v>149</v>
      </c>
      <c r="F9" s="112">
        <v>23.03</v>
      </c>
    </row>
    <row r="10" spans="1:70">
      <c r="A10" s="25" t="s">
        <v>15</v>
      </c>
      <c r="B10" s="111">
        <v>102</v>
      </c>
      <c r="C10" s="111">
        <v>73</v>
      </c>
      <c r="D10" s="112">
        <v>71.569999999999993</v>
      </c>
      <c r="E10" s="111">
        <v>29</v>
      </c>
      <c r="F10" s="112">
        <v>28.43</v>
      </c>
    </row>
    <row r="11" spans="1:70" ht="16.5" customHeight="1">
      <c r="A11" s="25" t="s">
        <v>16</v>
      </c>
      <c r="B11" s="111">
        <v>16</v>
      </c>
      <c r="C11" s="111">
        <v>14</v>
      </c>
      <c r="D11" s="112">
        <v>87.5</v>
      </c>
      <c r="E11" s="111">
        <v>2</v>
      </c>
      <c r="F11" s="112">
        <v>12.5</v>
      </c>
    </row>
    <row r="12" spans="1:70">
      <c r="A12" s="25" t="s">
        <v>17</v>
      </c>
      <c r="B12" s="111">
        <v>152</v>
      </c>
      <c r="C12" s="111">
        <v>108</v>
      </c>
      <c r="D12" s="112">
        <v>71.05</v>
      </c>
      <c r="E12" s="111">
        <v>44</v>
      </c>
      <c r="F12" s="112">
        <v>28.95</v>
      </c>
    </row>
    <row r="13" spans="1:70" ht="16.5" customHeight="1">
      <c r="A13" s="25" t="s">
        <v>18</v>
      </c>
      <c r="B13" s="111">
        <v>266</v>
      </c>
      <c r="C13" s="111">
        <v>196</v>
      </c>
      <c r="D13" s="112">
        <v>73.680000000000007</v>
      </c>
      <c r="E13" s="111">
        <v>70</v>
      </c>
      <c r="F13" s="112">
        <v>26.32</v>
      </c>
    </row>
    <row r="14" spans="1:70" ht="16.5" customHeight="1">
      <c r="A14" s="25" t="s">
        <v>20</v>
      </c>
      <c r="B14" s="111">
        <v>130</v>
      </c>
      <c r="C14" s="111">
        <v>105</v>
      </c>
      <c r="D14" s="112">
        <v>80.77</v>
      </c>
      <c r="E14" s="111">
        <v>25</v>
      </c>
      <c r="F14" s="112">
        <v>19.23</v>
      </c>
    </row>
    <row r="15" spans="1:70">
      <c r="A15" s="25" t="s">
        <v>21</v>
      </c>
      <c r="B15" s="111">
        <v>17</v>
      </c>
      <c r="C15" s="111">
        <v>12</v>
      </c>
      <c r="D15" s="112">
        <v>70.59</v>
      </c>
      <c r="E15" s="111">
        <v>5</v>
      </c>
      <c r="F15" s="112">
        <v>29.41</v>
      </c>
    </row>
    <row r="16" spans="1:70">
      <c r="A16" s="140" t="s">
        <v>56</v>
      </c>
      <c r="B16" s="111">
        <v>203</v>
      </c>
      <c r="C16" s="111">
        <v>171</v>
      </c>
      <c r="D16" s="112">
        <v>84.24</v>
      </c>
      <c r="E16" s="111">
        <v>32</v>
      </c>
      <c r="F16" s="112">
        <v>15.76</v>
      </c>
    </row>
    <row r="17" spans="1:45">
      <c r="A17" s="25" t="s">
        <v>57</v>
      </c>
      <c r="B17" s="111">
        <v>479</v>
      </c>
      <c r="C17" s="111">
        <v>360</v>
      </c>
      <c r="D17" s="112">
        <v>75.16</v>
      </c>
      <c r="E17" s="111">
        <v>119</v>
      </c>
      <c r="F17" s="112">
        <v>24.84</v>
      </c>
    </row>
    <row r="18" spans="1:45" ht="16.5" customHeight="1">
      <c r="A18" s="25" t="s">
        <v>24</v>
      </c>
      <c r="B18" s="111">
        <v>50</v>
      </c>
      <c r="C18" s="111">
        <v>43</v>
      </c>
      <c r="D18" s="112">
        <v>86</v>
      </c>
      <c r="E18" s="111">
        <v>7</v>
      </c>
      <c r="F18" s="112">
        <v>14</v>
      </c>
    </row>
    <row r="19" spans="1:45">
      <c r="A19" s="25" t="s">
        <v>25</v>
      </c>
      <c r="B19" s="111">
        <v>150</v>
      </c>
      <c r="C19" s="111">
        <v>114</v>
      </c>
      <c r="D19" s="112">
        <v>76</v>
      </c>
      <c r="E19" s="111">
        <v>36</v>
      </c>
      <c r="F19" s="112">
        <v>24</v>
      </c>
    </row>
    <row r="20" spans="1:45">
      <c r="A20" s="25" t="s">
        <v>26</v>
      </c>
      <c r="B20" s="111">
        <v>1116</v>
      </c>
      <c r="C20" s="111">
        <v>847</v>
      </c>
      <c r="D20" s="112">
        <v>75.900000000000006</v>
      </c>
      <c r="E20" s="111">
        <v>269</v>
      </c>
      <c r="F20" s="112">
        <v>24.1</v>
      </c>
    </row>
    <row r="21" spans="1:45">
      <c r="A21" s="25" t="s">
        <v>27</v>
      </c>
      <c r="B21" s="111">
        <v>303</v>
      </c>
      <c r="C21" s="111">
        <v>229</v>
      </c>
      <c r="D21" s="112">
        <v>75.58</v>
      </c>
      <c r="E21" s="111">
        <v>74</v>
      </c>
      <c r="F21" s="112">
        <v>24.42</v>
      </c>
    </row>
    <row r="22" spans="1:45">
      <c r="A22" s="25" t="s">
        <v>28</v>
      </c>
      <c r="B22" s="111">
        <v>278</v>
      </c>
      <c r="C22" s="111">
        <v>222</v>
      </c>
      <c r="D22" s="112">
        <v>79.86</v>
      </c>
      <c r="E22" s="111">
        <v>56</v>
      </c>
      <c r="F22" s="112">
        <v>20.14</v>
      </c>
    </row>
    <row r="23" spans="1:45">
      <c r="A23" s="25" t="s">
        <v>29</v>
      </c>
      <c r="B23" s="111">
        <v>2872</v>
      </c>
      <c r="C23" s="111">
        <v>2189</v>
      </c>
      <c r="D23" s="112">
        <v>76.22</v>
      </c>
      <c r="E23" s="111">
        <v>683</v>
      </c>
      <c r="F23" s="112">
        <v>23.78</v>
      </c>
    </row>
    <row r="24" spans="1:45">
      <c r="A24" s="25" t="s">
        <v>30</v>
      </c>
      <c r="B24" s="111">
        <v>761</v>
      </c>
      <c r="C24" s="111">
        <v>613</v>
      </c>
      <c r="D24" s="112">
        <v>80.55</v>
      </c>
      <c r="E24" s="111">
        <v>148</v>
      </c>
      <c r="F24" s="112">
        <v>19.45</v>
      </c>
    </row>
    <row r="25" spans="1:45" ht="16.5" customHeight="1">
      <c r="A25" s="25" t="s">
        <v>31</v>
      </c>
      <c r="B25" s="111">
        <v>385</v>
      </c>
      <c r="C25" s="111">
        <v>314</v>
      </c>
      <c r="D25" s="112">
        <v>81.56</v>
      </c>
      <c r="E25" s="111">
        <v>71</v>
      </c>
      <c r="F25" s="112">
        <v>18.440000000000001</v>
      </c>
    </row>
    <row r="26" spans="1:45">
      <c r="A26" s="141" t="s">
        <v>58</v>
      </c>
      <c r="B26" s="111">
        <v>489</v>
      </c>
      <c r="C26" s="111">
        <v>382</v>
      </c>
      <c r="D26" s="112">
        <v>78.12</v>
      </c>
      <c r="E26" s="111">
        <v>107</v>
      </c>
      <c r="F26" s="112">
        <v>21.88</v>
      </c>
    </row>
    <row r="27" spans="1:45">
      <c r="A27" s="25" t="s">
        <v>33</v>
      </c>
      <c r="B27" s="111">
        <v>2435</v>
      </c>
      <c r="C27" s="111">
        <v>1903</v>
      </c>
      <c r="D27" s="112">
        <v>78.150000000000006</v>
      </c>
      <c r="E27" s="111">
        <v>532</v>
      </c>
      <c r="F27" s="112">
        <v>21.85</v>
      </c>
    </row>
    <row r="28" spans="1:45">
      <c r="A28" s="25" t="s">
        <v>34</v>
      </c>
      <c r="B28" s="111">
        <v>383</v>
      </c>
      <c r="C28" s="111">
        <v>312</v>
      </c>
      <c r="D28" s="112">
        <v>81.459999999999994</v>
      </c>
      <c r="E28" s="111">
        <v>71</v>
      </c>
      <c r="F28" s="112">
        <v>18.54</v>
      </c>
    </row>
    <row r="29" spans="1:45" ht="16.5" customHeight="1">
      <c r="A29" s="25" t="s">
        <v>35</v>
      </c>
      <c r="B29" s="111">
        <v>69</v>
      </c>
      <c r="C29" s="111">
        <v>49</v>
      </c>
      <c r="D29" s="112">
        <v>71.010000000000005</v>
      </c>
      <c r="E29" s="111">
        <v>20</v>
      </c>
      <c r="F29" s="112">
        <v>28.99</v>
      </c>
    </row>
    <row r="30" spans="1:45">
      <c r="A30" s="25" t="s">
        <v>36</v>
      </c>
      <c r="B30" s="111">
        <v>180</v>
      </c>
      <c r="C30" s="111">
        <v>129</v>
      </c>
      <c r="D30" s="112">
        <v>71.67</v>
      </c>
      <c r="E30" s="111">
        <v>51</v>
      </c>
      <c r="F30" s="112">
        <v>28.33</v>
      </c>
    </row>
    <row r="31" spans="1:45">
      <c r="A31" s="27" t="s">
        <v>37</v>
      </c>
      <c r="B31" s="114">
        <v>261</v>
      </c>
      <c r="C31" s="114">
        <v>193</v>
      </c>
      <c r="D31" s="115">
        <v>73.95</v>
      </c>
      <c r="E31" s="114">
        <v>68</v>
      </c>
      <c r="F31" s="115">
        <v>26.05</v>
      </c>
    </row>
    <row r="32" spans="1:45">
      <c r="A32" s="29" t="s">
        <v>7</v>
      </c>
      <c r="AS32" s="109"/>
    </row>
    <row r="33" spans="1:45">
      <c r="A33" s="30" t="s">
        <v>8</v>
      </c>
      <c r="AS33" s="109"/>
    </row>
  </sheetData>
  <mergeCells count="7">
    <mergeCell ref="A1:F1"/>
    <mergeCell ref="A2:D2"/>
    <mergeCell ref="E2:F2"/>
    <mergeCell ref="A3:A4"/>
    <mergeCell ref="B3:B4"/>
    <mergeCell ref="C3:C4"/>
    <mergeCell ref="E3:E4"/>
  </mergeCells>
  <phoneticPr fontId="22" type="noConversion"/>
  <pageMargins left="0.70866141732283472" right="0.70866141732283472" top="0.74803149606299213" bottom="0.74803149606299213" header="0.31496062992125984" footer="0.31496062992125984"/>
  <pageSetup paperSize="9" fitToWidth="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12</vt:i4>
      </vt:variant>
      <vt:variant>
        <vt:lpstr>具名範圍</vt:lpstr>
      </vt:variant>
      <vt:variant>
        <vt:i4>1</vt:i4>
      </vt:variant>
    </vt:vector>
  </HeadingPairs>
  <TitlesOfParts>
    <vt:vector size="13" baseType="lpstr">
      <vt:lpstr>101-103年底</vt:lpstr>
      <vt:lpstr>104年底</vt:lpstr>
      <vt:lpstr>105年底</vt:lpstr>
      <vt:lpstr>106年底</vt:lpstr>
      <vt:lpstr>107年底</vt:lpstr>
      <vt:lpstr>108年底</vt:lpstr>
      <vt:lpstr>109年底</vt:lpstr>
      <vt:lpstr>110年底</vt:lpstr>
      <vt:lpstr>111年底</vt:lpstr>
      <vt:lpstr>112年底</vt:lpstr>
      <vt:lpstr>113年底</vt:lpstr>
      <vt:lpstr>114年底</vt:lpstr>
      <vt:lpstr>'104年底'!Print_Area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087024</dc:creator>
  <cp:lastModifiedBy>陳儀儒</cp:lastModifiedBy>
  <cp:lastPrinted>2026-05-02T04:02:59Z</cp:lastPrinted>
  <dcterms:created xsi:type="dcterms:W3CDTF">2009-05-20T05:51:10Z</dcterms:created>
  <dcterms:modified xsi:type="dcterms:W3CDTF">2026-05-10T23:45:58Z</dcterms:modified>
</cp:coreProperties>
</file>