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10069831\Downloads\★\(0313)職涯\"/>
    </mc:Choice>
  </mc:AlternateContent>
  <xr:revisionPtr revIDLastSave="0" documentId="13_ncr:1_{F4D193F4-9919-45AD-9BD1-53406FEFF3B3}" xr6:coauthVersionLast="47" xr6:coauthVersionMax="47" xr10:uidLastSave="{00000000-0000-0000-0000-000000000000}"/>
  <bookViews>
    <workbookView xWindow="2808" yWindow="1080" windowWidth="17400" windowHeight="11616" activeTab="9" xr2:uid="{00000000-000D-0000-FFFF-FFFF00000000}"/>
  </bookViews>
  <sheets>
    <sheet name="105年" sheetId="1" r:id="rId1"/>
    <sheet name="106年" sheetId="2" r:id="rId2"/>
    <sheet name="107年" sheetId="3" r:id="rId3"/>
    <sheet name="108年" sheetId="4" r:id="rId4"/>
    <sheet name="109年" sheetId="5" r:id="rId5"/>
    <sheet name="110年" sheetId="6" r:id="rId6"/>
    <sheet name="111年" sheetId="7" r:id="rId7"/>
    <sheet name="112年" sheetId="8" r:id="rId8"/>
    <sheet name="113年" sheetId="9" r:id="rId9"/>
    <sheet name="114年" sheetId="10" r:id="rId10"/>
  </sheets>
  <definedNames>
    <definedName name="_xlnm.Print_Area" localSheetId="0">'105年'!$A$1:$D$8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" i="10" l="1"/>
  <c r="B7" i="10"/>
  <c r="B6" i="10"/>
  <c r="D5" i="10"/>
  <c r="C5" i="10"/>
  <c r="B8" i="9"/>
  <c r="B5" i="9" s="1"/>
  <c r="B7" i="9"/>
  <c r="B6" i="9"/>
  <c r="D5" i="9"/>
  <c r="C5" i="9"/>
  <c r="D8" i="7"/>
  <c r="C8" i="7"/>
  <c r="B8" i="7"/>
  <c r="D7" i="7"/>
  <c r="C7" i="7"/>
  <c r="B7" i="7"/>
  <c r="D6" i="7"/>
  <c r="C6" i="7"/>
  <c r="B6" i="7"/>
  <c r="D5" i="7"/>
  <c r="C5" i="7"/>
  <c r="B5" i="7"/>
  <c r="B8" i="6"/>
  <c r="B7" i="6"/>
  <c r="B6" i="6"/>
  <c r="D5" i="6"/>
  <c r="C5" i="6"/>
  <c r="B5" i="6"/>
  <c r="D5" i="5"/>
  <c r="B7" i="2"/>
  <c r="B6" i="2"/>
  <c r="D5" i="2"/>
  <c r="B5" i="2" s="1"/>
  <c r="C5" i="1"/>
  <c r="B5" i="1" s="1"/>
  <c r="D5" i="1"/>
  <c r="B6" i="1"/>
  <c r="B7" i="1"/>
  <c r="B8" i="1"/>
  <c r="B5" i="10" l="1"/>
</calcChain>
</file>

<file path=xl/sharedStrings.xml><?xml version="1.0" encoding="utf-8"?>
<sst xmlns="http://schemas.openxmlformats.org/spreadsheetml/2006/main" count="113" uniqueCount="21">
  <si>
    <t>身分別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</si>
  <si>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</si>
  <si>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</si>
  <si>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</si>
  <si>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總 　 計</t>
    <phoneticPr fontId="3" type="noConversion"/>
  </si>
  <si>
    <t>高中職學生</t>
    <phoneticPr fontId="3" type="noConversion"/>
  </si>
  <si>
    <t>大專校院學生</t>
    <phoneticPr fontId="3" type="noConversion"/>
  </si>
  <si>
    <t>其他</t>
    <phoneticPr fontId="3" type="noConversion"/>
  </si>
  <si>
    <t>單位：人次</t>
  </si>
  <si>
    <t>-</t>
    <phoneticPr fontId="1" type="noConversion"/>
  </si>
  <si>
    <t>桃園市青年職涯講座參與人次</t>
    <phoneticPr fontId="1" type="noConversion"/>
  </si>
  <si>
    <t>中華民國    105   年</t>
    <phoneticPr fontId="1" type="noConversion"/>
  </si>
  <si>
    <t>中華民國    106   年</t>
    <phoneticPr fontId="1" type="noConversion"/>
  </si>
  <si>
    <t>中華民國    107   年</t>
    <phoneticPr fontId="1" type="noConversion"/>
  </si>
  <si>
    <t>中華民國    108   年</t>
    <phoneticPr fontId="1" type="noConversion"/>
  </si>
  <si>
    <t>中華民國    109   年</t>
    <phoneticPr fontId="1" type="noConversion"/>
  </si>
  <si>
    <t>中華民國    110  年</t>
    <phoneticPr fontId="1" type="noConversion"/>
  </si>
  <si>
    <t>中華民國    111   年</t>
    <phoneticPr fontId="1" type="noConversion"/>
  </si>
  <si>
    <t>中華民國    112   年</t>
    <phoneticPr fontId="1" type="noConversion"/>
  </si>
  <si>
    <t>中華民國    113   年</t>
    <phoneticPr fontId="1" type="noConversion"/>
  </si>
  <si>
    <t>中華民國    114   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</si>
</sst>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0"/>
      <color indexed="8"/>
      <name val="新細明體"/>
      <family val="1"/>
      <charset val="136"/>
    </font>
    <font>
      <sz val="10"/>
      <color indexed="9"/>
      <name val="新細明體"/>
      <family val="1"/>
      <charset val="136"/>
    </font>
    <font>
      <sz val="10"/>
      <color indexed="60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10"/>
      <color indexed="17"/>
      <name val="新細明體"/>
      <family val="1"/>
      <charset val="136"/>
    </font>
    <font>
      <b/>
      <sz val="10"/>
      <color indexed="52"/>
      <name val="新細明體"/>
      <family val="1"/>
      <charset val="136"/>
    </font>
    <font>
      <sz val="10"/>
      <color indexed="52"/>
      <name val="新細明體"/>
      <family val="1"/>
      <charset val="136"/>
    </font>
    <font>
      <i/>
      <sz val="10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0"/>
      <color indexed="62"/>
      <name val="新細明體"/>
      <family val="1"/>
      <charset val="136"/>
    </font>
    <font>
      <b/>
      <sz val="10"/>
      <color indexed="63"/>
      <name val="新細明體"/>
      <family val="1"/>
      <charset val="136"/>
    </font>
    <font>
      <b/>
      <sz val="10"/>
      <color indexed="9"/>
      <name val="新細明體"/>
      <family val="1"/>
      <charset val="136"/>
    </font>
    <font>
      <sz val="10"/>
      <color indexed="20"/>
      <name val="新細明體"/>
      <family val="1"/>
      <charset val="136"/>
    </font>
    <font>
      <sz val="10"/>
      <color indexed="10"/>
      <name val="新細明體"/>
      <family val="1"/>
      <charset val="136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1"/>
      <color theme="1"/>
      <name val="新細明體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4" fillId="1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/>
    <xf numFmtId="0" fontId="26" fillId="0" borderId="0" applyFill="0" applyBorder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27" fillId="0" borderId="0"/>
  </cellStyleXfs>
  <cellXfs count="43">
    <xf numFmtId="0" fontId="0" fillId="0" borderId="0" xfId="0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0" xfId="2" applyFont="1"/>
    <xf numFmtId="0" fontId="5" fillId="0" borderId="0" xfId="0" applyFo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3" applyFont="1" applyAlignment="1">
      <alignment horizontal="center" vertical="distributed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7" fillId="0" borderId="0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5" fillId="0" borderId="1" xfId="3" applyFont="1" applyBorder="1" applyAlignment="1">
      <alignment horizontal="center" vertical="distributed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7" fillId="0" borderId="1" xfId="23" applyNumberFormat="1" applyFont="1" applyFill="1" applyBorder="1" applyAlignment="1">
      <alignment horizontal="center" vertical="center"/>
    </xf>
    <xf numFmtId="3" fontId="0" fillId="0" borderId="1" xfId="0" applyNumberFormat="1" applyBorder="1">
      <alignment vertical="center"/>
    </xf>
    <xf numFmtId="176" fontId="7" fillId="0" borderId="14" xfId="1" applyNumberFormat="1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5" fillId="24" borderId="1" xfId="2" applyFont="1" applyFill="1" applyBorder="1" applyAlignment="1">
      <alignment horizontal="center" vertical="center"/>
    </xf>
    <xf numFmtId="176" fontId="7" fillId="24" borderId="1" xfId="1" applyNumberFormat="1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/>
    </xf>
  </cellXfs>
  <cellStyles count="51">
    <cellStyle name="20% - 輔色1 2" xfId="5" xr:uid="{00000000-0005-0000-0000-000000000000}"/>
    <cellStyle name="20% - 輔色2 2" xfId="6" xr:uid="{00000000-0005-0000-0000-000001000000}"/>
    <cellStyle name="20% - 輔色3 2" xfId="7" xr:uid="{00000000-0005-0000-0000-000002000000}"/>
    <cellStyle name="20% - 輔色4 2" xfId="8" xr:uid="{00000000-0005-0000-0000-000003000000}"/>
    <cellStyle name="20% - 輔色5 2" xfId="9" xr:uid="{00000000-0005-0000-0000-000004000000}"/>
    <cellStyle name="20% - 輔色6 2" xfId="10" xr:uid="{00000000-0005-0000-0000-000005000000}"/>
    <cellStyle name="40% - 輔色1 2" xfId="11" xr:uid="{00000000-0005-0000-0000-000006000000}"/>
    <cellStyle name="40% - 輔色2 2" xfId="12" xr:uid="{00000000-0005-0000-0000-000007000000}"/>
    <cellStyle name="40% - 輔色3 2" xfId="13" xr:uid="{00000000-0005-0000-0000-000008000000}"/>
    <cellStyle name="40% - 輔色4 2" xfId="14" xr:uid="{00000000-0005-0000-0000-000009000000}"/>
    <cellStyle name="40% - 輔色5 2" xfId="15" xr:uid="{00000000-0005-0000-0000-00000A000000}"/>
    <cellStyle name="40% - 輔色6 2" xfId="16" xr:uid="{00000000-0005-0000-0000-00000B000000}"/>
    <cellStyle name="60% - 輔色1 2" xfId="17" xr:uid="{00000000-0005-0000-0000-00000C000000}"/>
    <cellStyle name="60% - 輔色2 2" xfId="18" xr:uid="{00000000-0005-0000-0000-00000D000000}"/>
    <cellStyle name="60% - 輔色3 2" xfId="19" xr:uid="{00000000-0005-0000-0000-00000E000000}"/>
    <cellStyle name="60% - 輔色4 2" xfId="20" xr:uid="{00000000-0005-0000-0000-00000F000000}"/>
    <cellStyle name="60% - 輔色5 2" xfId="21" xr:uid="{00000000-0005-0000-0000-000010000000}"/>
    <cellStyle name="60% - 輔色6 2" xfId="22" xr:uid="{00000000-0005-0000-0000-000011000000}"/>
    <cellStyle name="一般" xfId="0" builtinId="0"/>
    <cellStyle name="一般 2" xfId="4" xr:uid="{00000000-0005-0000-0000-000013000000}"/>
    <cellStyle name="一般 2 2" xfId="48" xr:uid="{00000000-0005-0000-0000-000014000000}"/>
    <cellStyle name="一般 3" xfId="47" xr:uid="{00000000-0005-0000-0000-000015000000}"/>
    <cellStyle name="一般 4" xfId="50" xr:uid="{16C3D0EB-F1B1-4419-A9EF-669529F10679}"/>
    <cellStyle name="一般_Sheet1" xfId="2" xr:uid="{00000000-0005-0000-0000-000016000000}"/>
    <cellStyle name="一般_大專休退學新表改11" xfId="3" xr:uid="{00000000-0005-0000-0000-000017000000}"/>
    <cellStyle name="千分位" xfId="1" builtinId="3"/>
    <cellStyle name="千分位 2" xfId="23" xr:uid="{00000000-0005-0000-0000-000019000000}"/>
    <cellStyle name="千分位 3" xfId="49" xr:uid="{00000000-0005-0000-0000-00001A000000}"/>
    <cellStyle name="中等 2" xfId="24" xr:uid="{00000000-0005-0000-0000-00001B000000}"/>
    <cellStyle name="合計 2" xfId="25" xr:uid="{00000000-0005-0000-0000-00001C000000}"/>
    <cellStyle name="好 2" xfId="26" xr:uid="{00000000-0005-0000-0000-00001D000000}"/>
    <cellStyle name="計算方式 2" xfId="27" xr:uid="{00000000-0005-0000-0000-00001E000000}"/>
    <cellStyle name="連結的儲存格 2" xfId="28" xr:uid="{00000000-0005-0000-0000-00001F000000}"/>
    <cellStyle name="備註 2" xfId="29" xr:uid="{00000000-0005-0000-0000-000020000000}"/>
    <cellStyle name="說明文字 2" xfId="30" xr:uid="{00000000-0005-0000-0000-000021000000}"/>
    <cellStyle name="輔色1 2" xfId="31" xr:uid="{00000000-0005-0000-0000-000022000000}"/>
    <cellStyle name="輔色2 2" xfId="32" xr:uid="{00000000-0005-0000-0000-000023000000}"/>
    <cellStyle name="輔色3 2" xfId="33" xr:uid="{00000000-0005-0000-0000-000024000000}"/>
    <cellStyle name="輔色4 2" xfId="34" xr:uid="{00000000-0005-0000-0000-000025000000}"/>
    <cellStyle name="輔色5 2" xfId="35" xr:uid="{00000000-0005-0000-0000-000026000000}"/>
    <cellStyle name="輔色6 2" xfId="36" xr:uid="{00000000-0005-0000-0000-000027000000}"/>
    <cellStyle name="標題 1 2" xfId="38" xr:uid="{00000000-0005-0000-0000-000028000000}"/>
    <cellStyle name="標題 2 2" xfId="39" xr:uid="{00000000-0005-0000-0000-000029000000}"/>
    <cellStyle name="標題 3 2" xfId="40" xr:uid="{00000000-0005-0000-0000-00002A000000}"/>
    <cellStyle name="標題 4 2" xfId="41" xr:uid="{00000000-0005-0000-0000-00002B000000}"/>
    <cellStyle name="標題 5" xfId="37" xr:uid="{00000000-0005-0000-0000-00002C000000}"/>
    <cellStyle name="輸入 2" xfId="42" xr:uid="{00000000-0005-0000-0000-00002D000000}"/>
    <cellStyle name="輸出 2" xfId="43" xr:uid="{00000000-0005-0000-0000-00002E000000}"/>
    <cellStyle name="檢查儲存格 2" xfId="44" xr:uid="{00000000-0005-0000-0000-00002F000000}"/>
    <cellStyle name="壞 2" xfId="45" xr:uid="{00000000-0005-0000-0000-000030000000}"/>
    <cellStyle name="警告文字 2" xfId="46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8"/>
  <sheetViews>
    <sheetView zoomScale="90" zoomScaleNormal="90" zoomScaleSheetLayoutView="90" workbookViewId="0">
      <selection activeCell="G11" sqref="G11"/>
    </sheetView>
  </sheetViews>
  <sheetFormatPr defaultColWidth="9" defaultRowHeight="16.2" x14ac:dyDescent="0.3"/>
  <cols>
    <col min="1" max="5" width="15.6640625" customWidth="1"/>
    <col min="9" max="9" width="7.44140625" customWidth="1"/>
  </cols>
  <sheetData>
    <row r="1" spans="1:85" ht="39" customHeight="1" x14ac:dyDescent="0.3">
      <c r="A1" s="34" t="s">
        <v>10</v>
      </c>
      <c r="B1" s="35"/>
      <c r="C1" s="35"/>
      <c r="D1" s="35"/>
    </row>
    <row r="2" spans="1:85" ht="27.75" customHeight="1" x14ac:dyDescent="0.3">
      <c r="A2" s="7"/>
      <c r="B2" s="7"/>
      <c r="C2" s="7"/>
      <c r="D2" s="9" t="s">
        <v>8</v>
      </c>
      <c r="E2" s="7"/>
      <c r="F2" s="7"/>
      <c r="G2" s="7"/>
      <c r="I2" s="7"/>
      <c r="J2" s="8"/>
      <c r="K2" s="8"/>
      <c r="L2" s="8"/>
    </row>
    <row r="3" spans="1:85" x14ac:dyDescent="0.3">
      <c r="A3" s="36" t="s">
        <v>0</v>
      </c>
      <c r="B3" s="38" t="s">
        <v>11</v>
      </c>
      <c r="C3" s="39"/>
      <c r="D3" s="40"/>
      <c r="F3" s="3"/>
      <c r="G3" s="11"/>
      <c r="I3" s="9"/>
    </row>
    <row r="4" spans="1:85" s="3" customFormat="1" x14ac:dyDescent="0.3">
      <c r="A4" s="37"/>
      <c r="B4" s="16" t="s">
        <v>1</v>
      </c>
      <c r="C4" s="1" t="s">
        <v>2</v>
      </c>
      <c r="D4" s="15" t="s">
        <v>3</v>
      </c>
      <c r="E4" s="13"/>
      <c r="F4" s="13"/>
      <c r="G4" s="12"/>
      <c r="H4" s="2"/>
      <c r="I4" s="7"/>
      <c r="J4" s="5"/>
      <c r="K4" s="5"/>
      <c r="L4" s="7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s="3" customFormat="1" x14ac:dyDescent="0.3">
      <c r="A5" s="1" t="s">
        <v>4</v>
      </c>
      <c r="B5" s="17">
        <f>C5+D5</f>
        <v>24033</v>
      </c>
      <c r="C5" s="17">
        <f>SUM(C6:C8)</f>
        <v>12187</v>
      </c>
      <c r="D5" s="17">
        <f>SUM(D6:D8)</f>
        <v>11846</v>
      </c>
      <c r="E5" s="10"/>
      <c r="F5" s="10"/>
      <c r="G5" s="10"/>
      <c r="H5" s="2"/>
      <c r="I5" s="5"/>
      <c r="J5" s="4"/>
      <c r="K5" s="4"/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27.75" customHeight="1" x14ac:dyDescent="0.3">
      <c r="A6" s="18" t="s">
        <v>5</v>
      </c>
      <c r="B6" s="17">
        <f>SUM(C6:D6)</f>
        <v>4409</v>
      </c>
      <c r="C6" s="17">
        <v>2007</v>
      </c>
      <c r="D6" s="17">
        <v>2402</v>
      </c>
      <c r="E6" s="10"/>
      <c r="F6" s="10"/>
      <c r="G6" s="10"/>
      <c r="H6" s="2"/>
      <c r="I6" s="6"/>
      <c r="J6" s="4"/>
      <c r="K6" s="4"/>
      <c r="L6" s="4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25.5" customHeight="1" x14ac:dyDescent="0.3">
      <c r="A7" s="18" t="s">
        <v>6</v>
      </c>
      <c r="B7" s="17">
        <f>SUM(C7:D7)</f>
        <v>5758</v>
      </c>
      <c r="C7" s="17">
        <v>2493</v>
      </c>
      <c r="D7" s="17">
        <v>3265</v>
      </c>
      <c r="E7" s="10"/>
      <c r="F7" s="10"/>
      <c r="G7" s="10"/>
      <c r="H7" s="2"/>
      <c r="I7" s="6"/>
      <c r="J7" s="4"/>
      <c r="K7" s="4"/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23.25" customHeight="1" x14ac:dyDescent="0.3">
      <c r="A8" s="18" t="s">
        <v>7</v>
      </c>
      <c r="B8" s="17">
        <f>SUM(C8:D8)</f>
        <v>13866</v>
      </c>
      <c r="C8" s="17">
        <v>7687</v>
      </c>
      <c r="D8" s="17">
        <v>6179</v>
      </c>
      <c r="E8" s="10"/>
      <c r="F8" s="10"/>
      <c r="G8" s="10"/>
      <c r="H8" s="2"/>
      <c r="I8" s="6"/>
      <c r="J8" s="14"/>
      <c r="K8" s="14"/>
      <c r="L8" s="1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</sheetData>
  <mergeCells count="3">
    <mergeCell ref="A1:D1"/>
    <mergeCell ref="A3:A4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E609-36B0-43B5-A574-00F0E309EE2B}">
  <dimension ref="A1:G8"/>
  <sheetViews>
    <sheetView workbookViewId="0">
      <selection activeCell="D2" sqref="D2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12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19">
        <f>C5+D5</f>
        <v>1803</v>
      </c>
      <c r="C5" s="19">
        <v>763</v>
      </c>
      <c r="D5" s="19">
        <f>SUM(D6:D8)</f>
        <v>1040</v>
      </c>
    </row>
    <row r="6" spans="1:7" ht="52.5" customHeight="1" x14ac:dyDescent="0.3">
      <c r="A6" s="18" t="s">
        <v>5</v>
      </c>
      <c r="B6" s="19">
        <f t="shared" ref="B6:B7" si="0">C6+D6</f>
        <v>641</v>
      </c>
      <c r="C6" s="19">
        <v>195</v>
      </c>
      <c r="D6" s="19">
        <v>446</v>
      </c>
    </row>
    <row r="7" spans="1:7" ht="52.5" customHeight="1" x14ac:dyDescent="0.3">
      <c r="A7" s="18" t="s">
        <v>6</v>
      </c>
      <c r="B7" s="19">
        <f t="shared" si="0"/>
        <v>1162</v>
      </c>
      <c r="C7" s="19">
        <v>568</v>
      </c>
      <c r="D7" s="19">
        <v>594</v>
      </c>
    </row>
    <row r="8" spans="1:7" ht="52.5" customHeight="1" x14ac:dyDescent="0.3">
      <c r="A8" s="18" t="s">
        <v>7</v>
      </c>
      <c r="B8" s="20" t="s">
        <v>9</v>
      </c>
      <c r="C8" s="20" t="s">
        <v>9</v>
      </c>
      <c r="D8" s="20" t="s">
        <v>9</v>
      </c>
    </row>
  </sheetData>
  <mergeCells count="3">
    <mergeCell ref="A3:A4"/>
    <mergeCell ref="B3:D3"/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162FA-D195-4813-B07F-DCBBF199F8C7}">
  <dimension ref="A1:G8"/>
  <sheetViews>
    <sheetView workbookViewId="0">
      <selection sqref="A1:XFD1048576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13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21">
        <v>27394</v>
      </c>
      <c r="C5" s="17">
        <v>14457</v>
      </c>
      <c r="D5" s="17">
        <v>12937</v>
      </c>
    </row>
    <row r="6" spans="1:7" ht="52.5" customHeight="1" x14ac:dyDescent="0.3">
      <c r="A6" s="18" t="s">
        <v>5</v>
      </c>
      <c r="B6" s="21">
        <v>2981</v>
      </c>
      <c r="C6" s="17">
        <v>1163</v>
      </c>
      <c r="D6" s="17">
        <v>1818</v>
      </c>
    </row>
    <row r="7" spans="1:7" ht="52.5" customHeight="1" x14ac:dyDescent="0.3">
      <c r="A7" s="18" t="s">
        <v>6</v>
      </c>
      <c r="B7" s="21">
        <v>6215</v>
      </c>
      <c r="C7" s="17">
        <v>3196</v>
      </c>
      <c r="D7" s="17">
        <v>3019</v>
      </c>
    </row>
    <row r="8" spans="1:7" ht="52.5" customHeight="1" x14ac:dyDescent="0.3">
      <c r="A8" s="18" t="s">
        <v>7</v>
      </c>
      <c r="B8" s="21">
        <v>18198</v>
      </c>
      <c r="C8" s="17">
        <v>10098</v>
      </c>
      <c r="D8" s="17">
        <v>8100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1472-0E83-4BA0-9096-EA4C2F8F45A3}">
  <dimension ref="A1:G8"/>
  <sheetViews>
    <sheetView workbookViewId="0">
      <selection sqref="A1:XFD1048576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14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21">
        <v>19622</v>
      </c>
      <c r="C5" s="17">
        <v>11797</v>
      </c>
      <c r="D5" s="22">
        <v>7825</v>
      </c>
    </row>
    <row r="6" spans="1:7" ht="52.5" customHeight="1" x14ac:dyDescent="0.3">
      <c r="A6" s="18" t="s">
        <v>5</v>
      </c>
      <c r="B6" s="21">
        <v>2715</v>
      </c>
      <c r="C6" s="17">
        <v>1410</v>
      </c>
      <c r="D6" s="22">
        <v>1305</v>
      </c>
    </row>
    <row r="7" spans="1:7" ht="52.5" customHeight="1" x14ac:dyDescent="0.3">
      <c r="A7" s="18" t="s">
        <v>6</v>
      </c>
      <c r="B7" s="21">
        <v>5804</v>
      </c>
      <c r="C7" s="17">
        <v>3035</v>
      </c>
      <c r="D7" s="22">
        <v>2769</v>
      </c>
    </row>
    <row r="8" spans="1:7" ht="52.5" customHeight="1" x14ac:dyDescent="0.3">
      <c r="A8" s="18" t="s">
        <v>7</v>
      </c>
      <c r="B8" s="21">
        <v>11103</v>
      </c>
      <c r="C8" s="17">
        <v>7352</v>
      </c>
      <c r="D8" s="22">
        <v>3751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9188-C606-4C2E-812A-5FFFE3550DD7}">
  <dimension ref="A1:G8"/>
  <sheetViews>
    <sheetView workbookViewId="0">
      <selection sqref="A1:XFD1048576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15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17">
        <v>31857</v>
      </c>
      <c r="C5" s="17">
        <v>13638</v>
      </c>
      <c r="D5" s="17">
        <f>SUM(D6:D8)</f>
        <v>18219</v>
      </c>
    </row>
    <row r="6" spans="1:7" ht="52.5" customHeight="1" x14ac:dyDescent="0.3">
      <c r="A6" s="18" t="s">
        <v>5</v>
      </c>
      <c r="B6" s="17">
        <v>7298</v>
      </c>
      <c r="C6" s="17">
        <v>2180</v>
      </c>
      <c r="D6" s="17">
        <v>5118</v>
      </c>
    </row>
    <row r="7" spans="1:7" ht="52.5" customHeight="1" x14ac:dyDescent="0.3">
      <c r="A7" s="18" t="s">
        <v>6</v>
      </c>
      <c r="B7" s="17">
        <v>5105</v>
      </c>
      <c r="C7" s="17">
        <v>2422</v>
      </c>
      <c r="D7" s="17">
        <v>2683</v>
      </c>
    </row>
    <row r="8" spans="1:7" ht="52.5" customHeight="1" x14ac:dyDescent="0.3">
      <c r="A8" s="18" t="s">
        <v>7</v>
      </c>
      <c r="B8" s="17">
        <v>19454</v>
      </c>
      <c r="C8" s="17">
        <v>9036</v>
      </c>
      <c r="D8" s="17">
        <v>10418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5E9F3-E22E-4328-B2D7-30765B75F7AA}">
  <dimension ref="A1:G8"/>
  <sheetViews>
    <sheetView workbookViewId="0">
      <selection sqref="A1:XFD1048576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16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20">
        <f t="shared" ref="B5:B7" si="0">SUM(C5:D5)</f>
        <v>42869</v>
      </c>
      <c r="C5" s="19">
        <f>SUM(C6:C8)</f>
        <v>16755</v>
      </c>
      <c r="D5" s="19">
        <f>SUM(D6:D8)</f>
        <v>26114</v>
      </c>
    </row>
    <row r="6" spans="1:7" ht="52.5" customHeight="1" x14ac:dyDescent="0.3">
      <c r="A6" s="18" t="s">
        <v>5</v>
      </c>
      <c r="B6" s="20">
        <f t="shared" si="0"/>
        <v>993</v>
      </c>
      <c r="C6" s="19">
        <v>489</v>
      </c>
      <c r="D6" s="19">
        <v>504</v>
      </c>
    </row>
    <row r="7" spans="1:7" ht="52.5" customHeight="1" x14ac:dyDescent="0.3">
      <c r="A7" s="18" t="s">
        <v>6</v>
      </c>
      <c r="B7" s="20">
        <f t="shared" si="0"/>
        <v>6924</v>
      </c>
      <c r="C7" s="19">
        <v>2687</v>
      </c>
      <c r="D7" s="19">
        <v>4237</v>
      </c>
    </row>
    <row r="8" spans="1:7" ht="52.5" customHeight="1" x14ac:dyDescent="0.3">
      <c r="A8" s="18" t="s">
        <v>7</v>
      </c>
      <c r="B8" s="20">
        <f>SUM(C8:D8)</f>
        <v>34952</v>
      </c>
      <c r="C8" s="20">
        <v>13579</v>
      </c>
      <c r="D8" s="20">
        <v>21373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A75D-8732-43FE-92EB-8F255D8F1827}">
  <dimension ref="A1:G8"/>
  <sheetViews>
    <sheetView workbookViewId="0">
      <selection sqref="A1:XFD1048576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17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17">
        <f>535+323+2342+80+183+50+45+600+48</f>
        <v>4206</v>
      </c>
      <c r="C5" s="17">
        <f>234+159+1704+32+79+28+29+227+28</f>
        <v>2520</v>
      </c>
      <c r="D5" s="17">
        <f>301+164+638+48+104+22+16+373+20</f>
        <v>1686</v>
      </c>
    </row>
    <row r="6" spans="1:7" ht="52.5" customHeight="1" x14ac:dyDescent="0.3">
      <c r="A6" s="18" t="s">
        <v>5</v>
      </c>
      <c r="B6" s="17">
        <f>203+55+25+2+13+2+19</f>
        <v>319</v>
      </c>
      <c r="C6" s="17">
        <f>99+39+8+8+2+8</f>
        <v>164</v>
      </c>
      <c r="D6" s="17">
        <f>104+16+17+2+5+11</f>
        <v>155</v>
      </c>
    </row>
    <row r="7" spans="1:7" ht="52.5" customHeight="1" x14ac:dyDescent="0.3">
      <c r="A7" s="18" t="s">
        <v>6</v>
      </c>
      <c r="B7" s="17">
        <f>208+100+583+13+3+17+25+161</f>
        <v>1110</v>
      </c>
      <c r="C7" s="17">
        <f>88+53+411+4+7+15+72</f>
        <v>650</v>
      </c>
      <c r="D7" s="17">
        <f>120+47+172+9+3+10+10+89</f>
        <v>460</v>
      </c>
    </row>
    <row r="8" spans="1:7" ht="52.5" customHeight="1" x14ac:dyDescent="0.3">
      <c r="A8" s="18" t="s">
        <v>7</v>
      </c>
      <c r="B8" s="23">
        <f>327+20+1704+42+178+20+18+420+48</f>
        <v>2777</v>
      </c>
      <c r="C8" s="23">
        <f>146+7+1254+20+79+13+12+147+28</f>
        <v>1706</v>
      </c>
      <c r="D8" s="23">
        <f>181+13+450+22+99+7+6+273+20</f>
        <v>1071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F1D0E-695C-43B1-9A8C-6C8EF0A9932A}">
  <dimension ref="A1:G8"/>
  <sheetViews>
    <sheetView workbookViewId="0">
      <selection sqref="A1:XFD1048576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38" t="s">
        <v>18</v>
      </c>
      <c r="C3" s="39"/>
      <c r="D3" s="40"/>
    </row>
    <row r="4" spans="1:7" ht="52.5" customHeight="1" x14ac:dyDescent="0.3">
      <c r="A4" s="37"/>
      <c r="B4" s="1" t="s">
        <v>1</v>
      </c>
      <c r="C4" s="1" t="s">
        <v>2</v>
      </c>
      <c r="D4" s="15" t="s">
        <v>3</v>
      </c>
    </row>
    <row r="5" spans="1:7" ht="52.5" customHeight="1" x14ac:dyDescent="0.3">
      <c r="A5" s="1" t="s">
        <v>4</v>
      </c>
      <c r="B5" s="17">
        <v>1325</v>
      </c>
      <c r="C5" s="17">
        <v>622</v>
      </c>
      <c r="D5" s="17">
        <v>703</v>
      </c>
    </row>
    <row r="6" spans="1:7" ht="52.5" customHeight="1" x14ac:dyDescent="0.3">
      <c r="A6" s="18" t="s">
        <v>5</v>
      </c>
      <c r="B6" s="17">
        <v>437</v>
      </c>
      <c r="C6" s="17">
        <v>205</v>
      </c>
      <c r="D6" s="17">
        <v>232</v>
      </c>
    </row>
    <row r="7" spans="1:7" ht="52.5" customHeight="1" x14ac:dyDescent="0.3">
      <c r="A7" s="18" t="s">
        <v>6</v>
      </c>
      <c r="B7" s="17">
        <v>729</v>
      </c>
      <c r="C7" s="17">
        <v>342</v>
      </c>
      <c r="D7" s="17">
        <v>387</v>
      </c>
    </row>
    <row r="8" spans="1:7" ht="52.5" customHeight="1" x14ac:dyDescent="0.3">
      <c r="A8" s="18" t="s">
        <v>7</v>
      </c>
      <c r="B8" s="17">
        <v>159</v>
      </c>
      <c r="C8" s="17">
        <v>75</v>
      </c>
      <c r="D8" s="17">
        <v>84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8A938-6315-4B58-AC49-5E10723C0861}">
  <dimension ref="A1:G8"/>
  <sheetViews>
    <sheetView workbookViewId="0">
      <selection activeCell="B3" sqref="B3:D3"/>
    </sheetView>
  </sheetViews>
  <sheetFormatPr defaultRowHeight="16.2" x14ac:dyDescent="0.3"/>
  <cols>
    <col min="1" max="4" width="20" customWidth="1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0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42" t="s">
        <v>19</v>
      </c>
      <c r="C3" s="42"/>
      <c r="D3" s="42"/>
    </row>
    <row r="4" spans="1:7" ht="52.5" customHeight="1" x14ac:dyDescent="0.3">
      <c r="A4" s="37"/>
      <c r="B4" s="25" t="s">
        <v>1</v>
      </c>
      <c r="C4" s="25" t="s">
        <v>2</v>
      </c>
      <c r="D4" s="24" t="s">
        <v>3</v>
      </c>
    </row>
    <row r="5" spans="1:7" ht="52.5" customHeight="1" x14ac:dyDescent="0.3">
      <c r="A5" s="1" t="s">
        <v>4</v>
      </c>
      <c r="B5" s="26">
        <f>SUM(B6:B8)</f>
        <v>2766</v>
      </c>
      <c r="C5" s="26">
        <f>SUM(C6:C8)</f>
        <v>1139</v>
      </c>
      <c r="D5" s="26">
        <f>SUM(D6:D8)</f>
        <v>1627</v>
      </c>
    </row>
    <row r="6" spans="1:7" ht="52.5" customHeight="1" x14ac:dyDescent="0.3">
      <c r="A6" s="18" t="s">
        <v>5</v>
      </c>
      <c r="B6" s="26">
        <f>C6+D6</f>
        <v>905</v>
      </c>
      <c r="C6" s="26">
        <v>375</v>
      </c>
      <c r="D6" s="26">
        <v>530</v>
      </c>
    </row>
    <row r="7" spans="1:7" ht="52.5" customHeight="1" x14ac:dyDescent="0.3">
      <c r="A7" s="18" t="s">
        <v>6</v>
      </c>
      <c r="B7" s="26">
        <f>C7+D7</f>
        <v>1137</v>
      </c>
      <c r="C7" s="26">
        <v>467</v>
      </c>
      <c r="D7" s="26">
        <v>670</v>
      </c>
    </row>
    <row r="8" spans="1:7" ht="52.5" customHeight="1" x14ac:dyDescent="0.3">
      <c r="A8" s="18" t="s">
        <v>7</v>
      </c>
      <c r="B8" s="26">
        <f>C8+D8</f>
        <v>724</v>
      </c>
      <c r="C8" s="26">
        <v>297</v>
      </c>
      <c r="D8" s="26">
        <v>427</v>
      </c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5293-B39F-4A90-9BF6-00ABBB5916C0}">
  <dimension ref="A1:G8"/>
  <sheetViews>
    <sheetView tabSelected="1" topLeftCell="A2" zoomScale="85" zoomScaleNormal="85" workbookViewId="0">
      <selection activeCell="D9" sqref="D9"/>
    </sheetView>
  </sheetViews>
  <sheetFormatPr defaultColWidth="9" defaultRowHeight="16.2" x14ac:dyDescent="0.3"/>
  <cols>
    <col min="1" max="4" width="20" style="28" customWidth="1"/>
    <col min="5" max="16384" width="9" style="28"/>
  </cols>
  <sheetData>
    <row r="1" spans="1:7" ht="62.25" customHeight="1" x14ac:dyDescent="0.3">
      <c r="A1" s="41" t="s">
        <v>10</v>
      </c>
      <c r="B1" s="41"/>
      <c r="C1" s="41"/>
      <c r="D1" s="41"/>
      <c r="E1" s="29"/>
      <c r="F1" s="29"/>
      <c r="G1" s="29"/>
    </row>
    <row r="2" spans="1:7" ht="62.25" customHeight="1" x14ac:dyDescent="0.3">
      <c r="A2" s="32"/>
      <c r="B2" s="31"/>
      <c r="C2" s="31"/>
      <c r="D2" s="9" t="s">
        <v>8</v>
      </c>
      <c r="E2" s="29"/>
      <c r="F2" s="29"/>
      <c r="G2" s="29"/>
    </row>
    <row r="3" spans="1:7" ht="52.5" customHeight="1" x14ac:dyDescent="0.3">
      <c r="A3" s="36" t="s">
        <v>0</v>
      </c>
      <c r="B3" s="42" t="s">
        <v>20</v>
      </c>
      <c r="C3" s="42"/>
      <c r="D3" s="42"/>
    </row>
    <row r="4" spans="1:7" ht="52.5" customHeight="1" x14ac:dyDescent="0.3">
      <c r="A4" s="37"/>
      <c r="B4" s="25" t="s">
        <v>1</v>
      </c>
      <c r="C4" s="25" t="s">
        <v>2</v>
      </c>
      <c r="D4" s="27" t="s">
        <v>3</v>
      </c>
    </row>
    <row r="5" spans="1:7" ht="52.5" customHeight="1" x14ac:dyDescent="0.3">
      <c r="A5" s="1" t="s">
        <v>4</v>
      </c>
      <c r="B5" s="26">
        <f>SUM(B6:B8)</f>
        <v>1544</v>
      </c>
      <c r="C5" s="26">
        <f>SUM(C6:C8)</f>
        <v>766</v>
      </c>
      <c r="D5" s="26">
        <f>SUM(D6:D8)</f>
        <v>778</v>
      </c>
    </row>
    <row r="6" spans="1:7" ht="52.5" customHeight="1" x14ac:dyDescent="0.3">
      <c r="A6" s="18" t="s">
        <v>5</v>
      </c>
      <c r="B6" s="26">
        <f>C6+D6</f>
        <v>760</v>
      </c>
      <c r="C6" s="26">
        <v>343</v>
      </c>
      <c r="D6" s="26">
        <v>417</v>
      </c>
      <c r="E6" s="33"/>
    </row>
    <row r="7" spans="1:7" ht="52.5" customHeight="1" x14ac:dyDescent="0.3">
      <c r="A7" s="18" t="s">
        <v>6</v>
      </c>
      <c r="B7" s="26">
        <f>C7+D7</f>
        <v>784</v>
      </c>
      <c r="C7" s="26">
        <v>423</v>
      </c>
      <c r="D7" s="26">
        <v>361</v>
      </c>
      <c r="E7" s="33"/>
    </row>
    <row r="8" spans="1:7" ht="52.5" customHeight="1" x14ac:dyDescent="0.3">
      <c r="A8" s="18" t="s">
        <v>7</v>
      </c>
      <c r="B8" s="26">
        <f>C8+D8</f>
        <v>0</v>
      </c>
      <c r="C8" s="26">
        <v>0</v>
      </c>
      <c r="D8" s="26">
        <v>0</v>
      </c>
      <c r="E8" s="33"/>
    </row>
  </sheetData>
  <mergeCells count="3">
    <mergeCell ref="A1:D1"/>
    <mergeCell ref="A3:A4"/>
    <mergeCell ref="B3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1</vt:i4>
      </vt:variant>
    </vt:vector>
  </HeadingPairs>
  <TitlesOfParts>
    <vt:vector size="11" baseType="lpstr">
      <vt:lpstr>105年</vt:lpstr>
      <vt:lpstr>106年</vt:lpstr>
      <vt:lpstr>107年</vt:lpstr>
      <vt:lpstr>108年</vt:lpstr>
      <vt:lpstr>109年</vt:lpstr>
      <vt:lpstr>110年</vt:lpstr>
      <vt:lpstr>111年</vt:lpstr>
      <vt:lpstr>112年</vt:lpstr>
      <vt:lpstr>113年</vt:lpstr>
      <vt:lpstr>114年</vt:lpstr>
      <vt:lpstr>'105年'!Print_Area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吳宜臻</dc:creator>
  <cp:lastModifiedBy>羅羽萱</cp:lastModifiedBy>
  <cp:lastPrinted>2025-03-04T01:55:48Z</cp:lastPrinted>
  <dcterms:created xsi:type="dcterms:W3CDTF">2017-05-10T07:25:48Z</dcterms:created>
  <dcterms:modified xsi:type="dcterms:W3CDTF">2026-02-25T06:12:39Z</dcterms:modified>
</cp:coreProperties>
</file>