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172.16.3.38\23會計室\會計室共用夾\主計處統計科\113下半年-115年度\性別指標\115年\(更新局網及統計網站)性別統計指標\"/>
    </mc:Choice>
  </mc:AlternateContent>
  <xr:revisionPtr revIDLastSave="0" documentId="13_ncr:1_{AC0D9694-8E41-44CA-B283-CD3E8886FBAF}" xr6:coauthVersionLast="47" xr6:coauthVersionMax="47" xr10:uidLastSave="{00000000-0000-0000-0000-000000000000}"/>
  <bookViews>
    <workbookView xWindow="2715" yWindow="825" windowWidth="25110" windowHeight="14625" xr2:uid="{00000000-000D-0000-FFFF-FFFF00000000}"/>
  </bookViews>
  <sheets>
    <sheet name="項目18" sheetId="15" r:id="rId1"/>
  </sheets>
  <definedNames>
    <definedName name="_xlnm.Print_Titles" localSheetId="0">項目18!$1:$3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7" i="15" l="1"/>
  <c r="C27" i="15"/>
  <c r="F27" i="15" s="1"/>
  <c r="C26" i="15"/>
  <c r="G26" i="15" s="1"/>
  <c r="C25" i="15"/>
  <c r="G25" i="15" s="1"/>
  <c r="C24" i="15"/>
  <c r="G24" i="15" s="1"/>
  <c r="G23" i="15"/>
  <c r="C23" i="15"/>
  <c r="F23" i="15" s="1"/>
  <c r="C22" i="15"/>
  <c r="G22" i="15" s="1"/>
  <c r="E21" i="15"/>
  <c r="D21" i="15"/>
  <c r="AA9" i="15"/>
  <c r="W13" i="15"/>
  <c r="AA13" i="15" s="1"/>
  <c r="W12" i="15"/>
  <c r="AA12" i="15" s="1"/>
  <c r="W11" i="15"/>
  <c r="AA11" i="15" s="1"/>
  <c r="W10" i="15"/>
  <c r="AA10" i="15" s="1"/>
  <c r="W9" i="15"/>
  <c r="Z9" i="15" s="1"/>
  <c r="W8" i="15"/>
  <c r="W7" i="15" s="1"/>
  <c r="AA7" i="15" s="1"/>
  <c r="Y7" i="15"/>
  <c r="X7" i="15"/>
  <c r="Q11" i="15"/>
  <c r="R13" i="15"/>
  <c r="V13" i="15" s="1"/>
  <c r="R12" i="15"/>
  <c r="R11" i="15"/>
  <c r="R10" i="15"/>
  <c r="U10" i="15" s="1"/>
  <c r="R9" i="15"/>
  <c r="V9" i="15" s="1"/>
  <c r="R8" i="15"/>
  <c r="V8" i="15" s="1"/>
  <c r="T7" i="15"/>
  <c r="S7" i="15"/>
  <c r="M13" i="15"/>
  <c r="Q13" i="15" s="1"/>
  <c r="M12" i="15"/>
  <c r="Q12" i="15" s="1"/>
  <c r="M11" i="15"/>
  <c r="P11" i="15" s="1"/>
  <c r="M10" i="15"/>
  <c r="Q10" i="15" s="1"/>
  <c r="M9" i="15"/>
  <c r="Q9" i="15" s="1"/>
  <c r="M8" i="15"/>
  <c r="O7" i="15"/>
  <c r="N7" i="15"/>
  <c r="H13" i="15"/>
  <c r="L13" i="15"/>
  <c r="K13" i="15"/>
  <c r="H12" i="15"/>
  <c r="L12" i="15" s="1"/>
  <c r="H11" i="15"/>
  <c r="L11" i="15" s="1"/>
  <c r="H10" i="15"/>
  <c r="L10" i="15"/>
  <c r="K10" i="15"/>
  <c r="H9" i="15"/>
  <c r="L9" i="15"/>
  <c r="K9" i="15"/>
  <c r="H8" i="15"/>
  <c r="K8" i="15" s="1"/>
  <c r="J7" i="15"/>
  <c r="I7" i="15"/>
  <c r="C8" i="15"/>
  <c r="F8" i="15" s="1"/>
  <c r="C9" i="15"/>
  <c r="C10" i="15"/>
  <c r="F10" i="15" s="1"/>
  <c r="C11" i="15"/>
  <c r="F11" i="15" s="1"/>
  <c r="C12" i="15"/>
  <c r="F12" i="15" s="1"/>
  <c r="G12" i="15"/>
  <c r="E7" i="15"/>
  <c r="D7" i="15"/>
  <c r="C13" i="15"/>
  <c r="G13" i="15"/>
  <c r="F13" i="15"/>
  <c r="U13" i="15"/>
  <c r="U9" i="15"/>
  <c r="F24" i="15" l="1"/>
  <c r="C21" i="15"/>
  <c r="F25" i="15"/>
  <c r="F22" i="15"/>
  <c r="F26" i="15"/>
  <c r="Z8" i="15"/>
  <c r="Z10" i="15"/>
  <c r="Z11" i="15"/>
  <c r="Z12" i="15"/>
  <c r="M7" i="15"/>
  <c r="P7" i="15" s="1"/>
  <c r="Z13" i="15"/>
  <c r="G8" i="15"/>
  <c r="K11" i="15"/>
  <c r="P10" i="15"/>
  <c r="Z7" i="15"/>
  <c r="C7" i="15"/>
  <c r="F7" i="15" s="1"/>
  <c r="L8" i="15"/>
  <c r="H7" i="15"/>
  <c r="P13" i="15"/>
  <c r="U8" i="15"/>
  <c r="K12" i="15"/>
  <c r="AA8" i="15"/>
  <c r="Q7" i="15"/>
  <c r="K7" i="15"/>
  <c r="L7" i="15"/>
  <c r="Q8" i="15"/>
  <c r="G11" i="15"/>
  <c r="V10" i="15"/>
  <c r="P12" i="15"/>
  <c r="G10" i="15"/>
  <c r="U11" i="15"/>
  <c r="P9" i="15"/>
  <c r="V11" i="15"/>
  <c r="P8" i="15"/>
  <c r="G9" i="15"/>
  <c r="F9" i="15"/>
  <c r="R7" i="15"/>
  <c r="U12" i="15"/>
  <c r="V12" i="15"/>
  <c r="G21" i="15" l="1"/>
  <c r="F21" i="15"/>
  <c r="G7" i="15"/>
  <c r="U7" i="15"/>
  <c r="V7" i="15"/>
</calcChain>
</file>

<file path=xl/sharedStrings.xml><?xml version="1.0" encoding="utf-8"?>
<sst xmlns="http://schemas.openxmlformats.org/spreadsheetml/2006/main" count="64" uniqueCount="23">
  <si>
    <t xml:space="preserve">男 </t>
    <phoneticPr fontId="2" type="noConversion"/>
  </si>
  <si>
    <t>男</t>
  </si>
  <si>
    <t>女</t>
  </si>
  <si>
    <t>占比(%)</t>
  </si>
  <si>
    <t>總計</t>
    <phoneticPr fontId="2" type="noConversion"/>
  </si>
  <si>
    <t>編製機關：桃園市政府工務局</t>
    <phoneticPr fontId="2" type="noConversion"/>
  </si>
  <si>
    <t>資料來源：桃園市政府新建工程處</t>
    <phoneticPr fontId="2" type="noConversion"/>
  </si>
  <si>
    <t>單位名稱</t>
    <phoneticPr fontId="2" type="noConversion"/>
  </si>
  <si>
    <t>企劃科</t>
    <phoneticPr fontId="2" type="noConversion"/>
  </si>
  <si>
    <t>工務科</t>
    <phoneticPr fontId="2" type="noConversion"/>
  </si>
  <si>
    <t>機電工程科</t>
    <phoneticPr fontId="2" type="noConversion"/>
  </si>
  <si>
    <t>土木科</t>
    <phoneticPr fontId="2" type="noConversion"/>
  </si>
  <si>
    <t>建築科</t>
    <phoneticPr fontId="2" type="noConversion"/>
  </si>
  <si>
    <t>工程行政科</t>
    <phoneticPr fontId="2" type="noConversion"/>
  </si>
  <si>
    <t>項目18</t>
    <phoneticPr fontId="2" type="noConversion"/>
  </si>
  <si>
    <t>新建工程處業務單位執行工程人數</t>
    <phoneticPr fontId="2" type="noConversion"/>
  </si>
  <si>
    <t>總計
(人)</t>
    <phoneticPr fontId="2" type="noConversion"/>
  </si>
  <si>
    <t>民國109年度</t>
  </si>
  <si>
    <t>民國110年度</t>
    <phoneticPr fontId="2" type="noConversion"/>
  </si>
  <si>
    <t>民國111年度</t>
    <phoneticPr fontId="2" type="noConversion"/>
  </si>
  <si>
    <t>民國112年度</t>
    <phoneticPr fontId="2" type="noConversion"/>
  </si>
  <si>
    <t>民國113年度</t>
    <phoneticPr fontId="2" type="noConversion"/>
  </si>
  <si>
    <t>民國114年度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</si>
</sst>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[Red]#,##0"/>
    <numFmt numFmtId="177" formatCode="_-* #,##0.0_-;\-* #,##0.0_-;_-* &quot;-&quot;?_-;_-@_-"/>
  </numFmts>
  <fonts count="25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0"/>
      <color indexed="8"/>
      <name val="Arial"/>
      <family val="2"/>
    </font>
    <font>
      <sz val="9"/>
      <name val="新細明體"/>
      <family val="1"/>
      <charset val="136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25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8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5" fillId="0" borderId="0"/>
    <xf numFmtId="0" fontId="8" fillId="16" borderId="0" applyNumberFormat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17" borderId="2" applyNumberForma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3" fillId="18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7" borderId="2" applyNumberFormat="0" applyAlignment="0" applyProtection="0">
      <alignment vertical="center"/>
    </xf>
    <xf numFmtId="0" fontId="19" fillId="17" borderId="8" applyNumberFormat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4" fillId="0" borderId="0" xfId="24" applyFont="1" applyAlignment="1">
      <alignment horizontal="left"/>
    </xf>
    <xf numFmtId="0" fontId="4" fillId="0" borderId="10" xfId="0" applyFont="1" applyBorder="1" applyAlignment="1">
      <alignment horizontal="center" vertical="center" wrapText="1" justifyLastLine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176" fontId="4" fillId="0" borderId="14" xfId="0" applyNumberFormat="1" applyFont="1" applyBorder="1" applyAlignment="1">
      <alignment horizontal="right" vertical="center" wrapText="1"/>
    </xf>
    <xf numFmtId="0" fontId="4" fillId="0" borderId="14" xfId="24" applyFont="1" applyBorder="1" applyAlignment="1">
      <alignment horizontal="left"/>
    </xf>
    <xf numFmtId="3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15" xfId="0" applyFont="1" applyBorder="1" applyAlignment="1">
      <alignment horizontal="center" vertical="center" wrapText="1" justifyLastLine="1"/>
    </xf>
    <xf numFmtId="41" fontId="4" fillId="0" borderId="0" xfId="0" applyNumberFormat="1" applyFont="1" applyAlignment="1">
      <alignment horizontal="right" vertical="center" wrapText="1"/>
    </xf>
    <xf numFmtId="41" fontId="5" fillId="0" borderId="16" xfId="0" applyNumberFormat="1" applyFont="1" applyBorder="1" applyAlignment="1">
      <alignment horizontal="right" vertical="center" wrapText="1"/>
    </xf>
    <xf numFmtId="177" fontId="5" fillId="0" borderId="0" xfId="0" applyNumberFormat="1" applyFont="1" applyAlignment="1">
      <alignment horizontal="right" vertical="center" wrapText="1"/>
    </xf>
    <xf numFmtId="177" fontId="5" fillId="0" borderId="16" xfId="0" applyNumberFormat="1" applyFont="1" applyBorder="1" applyAlignment="1">
      <alignment horizontal="right" vertical="center" wrapText="1"/>
    </xf>
    <xf numFmtId="41" fontId="5" fillId="0" borderId="17" xfId="0" applyNumberFormat="1" applyFont="1" applyBorder="1" applyAlignment="1">
      <alignment horizontal="right" vertical="center" wrapText="1"/>
    </xf>
    <xf numFmtId="41" fontId="5" fillId="0" borderId="18" xfId="0" applyNumberFormat="1" applyFont="1" applyBorder="1" applyAlignment="1">
      <alignment horizontal="right" vertical="center" wrapText="1"/>
    </xf>
    <xf numFmtId="3" fontId="4" fillId="0" borderId="16" xfId="0" applyNumberFormat="1" applyFont="1" applyBorder="1">
      <alignment vertical="center"/>
    </xf>
    <xf numFmtId="177" fontId="5" fillId="0" borderId="10" xfId="0" applyNumberFormat="1" applyFont="1" applyBorder="1" applyAlignment="1">
      <alignment horizontal="right" vertical="center" wrapText="1"/>
    </xf>
    <xf numFmtId="41" fontId="4" fillId="0" borderId="14" xfId="0" applyNumberFormat="1" applyFont="1" applyBorder="1" applyAlignment="1">
      <alignment horizontal="right" vertical="center" wrapText="1"/>
    </xf>
    <xf numFmtId="41" fontId="4" fillId="0" borderId="19" xfId="0" applyNumberFormat="1" applyFont="1" applyBorder="1" applyAlignment="1">
      <alignment horizontal="right" vertical="center" wrapText="1"/>
    </xf>
    <xf numFmtId="177" fontId="5" fillId="0" borderId="20" xfId="0" applyNumberFormat="1" applyFont="1" applyBorder="1" applyAlignment="1">
      <alignment horizontal="right" vertical="center" wrapText="1"/>
    </xf>
    <xf numFmtId="41" fontId="4" fillId="0" borderId="19" xfId="20" applyNumberFormat="1" applyFont="1" applyBorder="1" applyAlignment="1">
      <alignment horizontal="right" vertical="center" wrapText="1"/>
    </xf>
    <xf numFmtId="41" fontId="4" fillId="0" borderId="14" xfId="20" applyNumberFormat="1" applyFont="1" applyBorder="1" applyAlignment="1">
      <alignment horizontal="right" vertical="center" wrapText="1"/>
    </xf>
    <xf numFmtId="177" fontId="5" fillId="0" borderId="0" xfId="20" applyNumberFormat="1" applyFont="1" applyAlignment="1">
      <alignment horizontal="right" vertical="center" wrapText="1"/>
    </xf>
    <xf numFmtId="177" fontId="5" fillId="0" borderId="15" xfId="20" applyNumberFormat="1" applyFont="1" applyBorder="1" applyAlignment="1">
      <alignment horizontal="right" vertical="center" wrapText="1"/>
    </xf>
    <xf numFmtId="41" fontId="5" fillId="0" borderId="17" xfId="20" applyNumberFormat="1" applyFont="1" applyBorder="1" applyAlignment="1">
      <alignment horizontal="right" vertical="center" wrapText="1"/>
    </xf>
    <xf numFmtId="41" fontId="4" fillId="0" borderId="0" xfId="20" applyNumberFormat="1" applyFont="1" applyAlignment="1">
      <alignment horizontal="right" vertical="center" wrapText="1"/>
    </xf>
    <xf numFmtId="41" fontId="5" fillId="0" borderId="18" xfId="20" applyNumberFormat="1" applyFont="1" applyBorder="1" applyAlignment="1">
      <alignment horizontal="right" vertical="center" wrapText="1"/>
    </xf>
    <xf numFmtId="41" fontId="5" fillId="0" borderId="16" xfId="20" applyNumberFormat="1" applyFont="1" applyBorder="1" applyAlignment="1">
      <alignment horizontal="right" vertical="center" wrapText="1"/>
    </xf>
    <xf numFmtId="177" fontId="5" fillId="0" borderId="16" xfId="20" applyNumberFormat="1" applyFont="1" applyBorder="1" applyAlignment="1">
      <alignment horizontal="right" vertical="center" wrapText="1"/>
    </xf>
    <xf numFmtId="177" fontId="5" fillId="0" borderId="20" xfId="20" applyNumberFormat="1" applyFont="1" applyBorder="1" applyAlignment="1">
      <alignment horizontal="right" vertical="center" wrapText="1"/>
    </xf>
    <xf numFmtId="177" fontId="0" fillId="0" borderId="0" xfId="0" applyNumberFormat="1">
      <alignment vertical="center"/>
    </xf>
    <xf numFmtId="177" fontId="5" fillId="0" borderId="0" xfId="20" applyNumberFormat="1" applyFont="1" applyFill="1" applyAlignment="1">
      <alignment horizontal="right" vertical="center" wrapText="1"/>
    </xf>
    <xf numFmtId="177" fontId="5" fillId="0" borderId="15" xfId="20" applyNumberFormat="1" applyFont="1" applyFill="1" applyBorder="1" applyAlignment="1">
      <alignment horizontal="right" vertical="center" wrapText="1"/>
    </xf>
    <xf numFmtId="177" fontId="5" fillId="0" borderId="16" xfId="20" applyNumberFormat="1" applyFont="1" applyFill="1" applyBorder="1" applyAlignment="1">
      <alignment horizontal="right" vertical="center" wrapText="1"/>
    </xf>
    <xf numFmtId="177" fontId="5" fillId="0" borderId="20" xfId="20" applyNumberFormat="1" applyFont="1" applyFill="1" applyBorder="1" applyAlignment="1">
      <alignment horizontal="right" vertical="center" wrapText="1"/>
    </xf>
    <xf numFmtId="0" fontId="4" fillId="0" borderId="21" xfId="0" applyFont="1" applyBorder="1" applyAlignment="1">
      <alignment horizontal="center" vertical="center" wrapText="1" justifyLastLine="1"/>
    </xf>
    <xf numFmtId="0" fontId="4" fillId="0" borderId="22" xfId="0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3" fontId="4" fillId="0" borderId="16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 justifyLastLine="1"/>
    </xf>
    <xf numFmtId="0" fontId="4" fillId="0" borderId="20" xfId="0" applyFont="1" applyBorder="1" applyAlignment="1">
      <alignment horizontal="center" vertical="center" wrapText="1" justifyLastLine="1"/>
    </xf>
    <xf numFmtId="3" fontId="4" fillId="0" borderId="16" xfId="20" applyNumberFormat="1" applyFont="1" applyBorder="1">
      <alignment vertical="center"/>
    </xf>
    <xf numFmtId="0" fontId="4" fillId="0" borderId="11" xfId="20" applyFont="1" applyBorder="1" applyAlignment="1">
      <alignment horizontal="center" vertical="center" wrapText="1" justifyLastLine="1"/>
    </xf>
    <xf numFmtId="0" fontId="4" fillId="0" borderId="19" xfId="20" applyFont="1" applyBorder="1" applyAlignment="1">
      <alignment horizontal="center" vertical="center" wrapText="1"/>
    </xf>
    <xf numFmtId="0" fontId="4" fillId="0" borderId="21" xfId="20" applyFont="1" applyBorder="1" applyAlignment="1">
      <alignment horizontal="center" vertical="center" wrapText="1" justifyLastLine="1"/>
    </xf>
    <xf numFmtId="0" fontId="4" fillId="0" borderId="22" xfId="20" applyFont="1" applyBorder="1" applyAlignment="1">
      <alignment horizontal="center" vertical="center" wrapText="1" justifyLastLine="1"/>
    </xf>
    <xf numFmtId="0" fontId="4" fillId="0" borderId="12" xfId="20" applyFont="1" applyBorder="1" applyAlignment="1">
      <alignment horizontal="center" vertical="center" wrapText="1"/>
    </xf>
    <xf numFmtId="0" fontId="4" fillId="0" borderId="22" xfId="20" applyFont="1" applyBorder="1" applyAlignment="1">
      <alignment horizontal="center" vertical="center" wrapText="1"/>
    </xf>
    <xf numFmtId="0" fontId="4" fillId="0" borderId="23" xfId="20" applyFont="1" applyBorder="1" applyAlignment="1">
      <alignment horizontal="center" vertical="center" wrapText="1" justifyLastLine="1"/>
    </xf>
    <xf numFmtId="0" fontId="4" fillId="0" borderId="18" xfId="20" applyFont="1" applyBorder="1" applyAlignment="1">
      <alignment horizontal="center" vertical="center" wrapText="1"/>
    </xf>
    <xf numFmtId="0" fontId="4" fillId="0" borderId="11" xfId="20" applyFont="1" applyBorder="1" applyAlignment="1">
      <alignment horizontal="center" vertical="center" wrapText="1"/>
    </xf>
    <xf numFmtId="0" fontId="4" fillId="0" borderId="13" xfId="20" applyFont="1" applyBorder="1" applyAlignment="1">
      <alignment horizontal="center" vertical="center" wrapText="1"/>
    </xf>
    <xf numFmtId="0" fontId="4" fillId="0" borderId="11" xfId="20" applyFont="1" applyBorder="1" applyAlignment="1">
      <alignment horizontal="center" vertical="center" wrapText="1" justifyLastLine="1"/>
    </xf>
    <xf numFmtId="176" fontId="4" fillId="0" borderId="14" xfId="20" applyNumberFormat="1" applyFont="1" applyBorder="1" applyAlignment="1">
      <alignment horizontal="right" vertical="center" wrapText="1"/>
    </xf>
    <xf numFmtId="177" fontId="4" fillId="0" borderId="0" xfId="20" applyNumberFormat="1" applyFont="1" applyAlignment="1">
      <alignment horizontal="right" vertical="center" wrapText="1"/>
    </xf>
    <xf numFmtId="177" fontId="4" fillId="0" borderId="10" xfId="20" applyNumberFormat="1" applyFont="1" applyBorder="1" applyAlignment="1">
      <alignment horizontal="right" vertical="center" wrapText="1"/>
    </xf>
    <xf numFmtId="0" fontId="4" fillId="0" borderId="24" xfId="20" applyFont="1" applyBorder="1" applyAlignment="1">
      <alignment horizontal="center" vertical="center" wrapText="1" justifyLastLine="1"/>
    </xf>
    <xf numFmtId="41" fontId="4" fillId="0" borderId="17" xfId="20" applyNumberFormat="1" applyFont="1" applyBorder="1" applyAlignment="1">
      <alignment horizontal="right" vertical="center" wrapText="1"/>
    </xf>
    <xf numFmtId="177" fontId="4" fillId="0" borderId="15" xfId="20" applyNumberFormat="1" applyFont="1" applyBorder="1" applyAlignment="1">
      <alignment horizontal="right" vertical="center" wrapText="1"/>
    </xf>
    <xf numFmtId="0" fontId="4" fillId="0" borderId="23" xfId="20" applyFont="1" applyBorder="1" applyAlignment="1">
      <alignment horizontal="center" vertical="center" wrapText="1" justifyLastLine="1"/>
    </xf>
    <xf numFmtId="41" fontId="4" fillId="0" borderId="18" xfId="20" applyNumberFormat="1" applyFont="1" applyBorder="1" applyAlignment="1">
      <alignment horizontal="right" vertical="center" wrapText="1"/>
    </xf>
    <xf numFmtId="177" fontId="4" fillId="0" borderId="16" xfId="20" applyNumberFormat="1" applyFont="1" applyBorder="1" applyAlignment="1">
      <alignment horizontal="right" vertical="center" wrapText="1"/>
    </xf>
    <xf numFmtId="177" fontId="4" fillId="0" borderId="20" xfId="20" applyNumberFormat="1" applyFont="1" applyBorder="1" applyAlignment="1">
      <alignment horizontal="right" vertical="center" wrapText="1"/>
    </xf>
    <xf numFmtId="41" fontId="4" fillId="0" borderId="16" xfId="20" applyNumberFormat="1" applyFont="1" applyBorder="1" applyAlignment="1">
      <alignment horizontal="right" vertical="center" wrapText="1"/>
    </xf>
    <xf numFmtId="3" fontId="4" fillId="0" borderId="16" xfId="20" applyNumberFormat="1" applyFont="1" applyFill="1" applyBorder="1" applyAlignment="1">
      <alignment horizontal="center" vertical="center"/>
    </xf>
  </cellXfs>
  <cellStyles count="48">
    <cellStyle name="20% - 輔色1 2" xfId="1" xr:uid="{00000000-0005-0000-0000-000000000000}"/>
    <cellStyle name="20% - 輔色2 2" xfId="2" xr:uid="{00000000-0005-0000-0000-000001000000}"/>
    <cellStyle name="20% - 輔色3 2" xfId="3" xr:uid="{00000000-0005-0000-0000-000002000000}"/>
    <cellStyle name="20% - 輔色4 2" xfId="4" xr:uid="{00000000-0005-0000-0000-000003000000}"/>
    <cellStyle name="20% - 輔色5 2" xfId="5" xr:uid="{00000000-0005-0000-0000-000004000000}"/>
    <cellStyle name="20% - 輔色6 2" xfId="6" xr:uid="{00000000-0005-0000-0000-000005000000}"/>
    <cellStyle name="40% - 輔色1 2" xfId="7" xr:uid="{00000000-0005-0000-0000-000006000000}"/>
    <cellStyle name="40% - 輔色2 2" xfId="8" xr:uid="{00000000-0005-0000-0000-000007000000}"/>
    <cellStyle name="40% - 輔色3 2" xfId="9" xr:uid="{00000000-0005-0000-0000-000008000000}"/>
    <cellStyle name="40% - 輔色4 2" xfId="10" xr:uid="{00000000-0005-0000-0000-000009000000}"/>
    <cellStyle name="40% - 輔色5 2" xfId="11" xr:uid="{00000000-0005-0000-0000-00000A000000}"/>
    <cellStyle name="40% - 輔色6 2" xfId="12" xr:uid="{00000000-0005-0000-0000-00000B000000}"/>
    <cellStyle name="60% - 輔色1 2" xfId="13" xr:uid="{00000000-0005-0000-0000-00000C000000}"/>
    <cellStyle name="60% - 輔色2 2" xfId="14" xr:uid="{00000000-0005-0000-0000-00000D000000}"/>
    <cellStyle name="60% - 輔色3 2" xfId="15" xr:uid="{00000000-0005-0000-0000-00000E000000}"/>
    <cellStyle name="60% - 輔色4 2" xfId="16" xr:uid="{00000000-0005-0000-0000-00000F000000}"/>
    <cellStyle name="60% - 輔色5 2" xfId="17" xr:uid="{00000000-0005-0000-0000-000010000000}"/>
    <cellStyle name="60% - 輔色6 2" xfId="18" xr:uid="{00000000-0005-0000-0000-000011000000}"/>
    <cellStyle name="一般" xfId="0" builtinId="0"/>
    <cellStyle name="一般 2" xfId="19" xr:uid="{00000000-0005-0000-0000-000013000000}"/>
    <cellStyle name="一般 2 2" xfId="20" xr:uid="{00000000-0005-0000-0000-000014000000}"/>
    <cellStyle name="一般 3" xfId="21" xr:uid="{00000000-0005-0000-0000-000015000000}"/>
    <cellStyle name="一般 4" xfId="22" xr:uid="{00000000-0005-0000-0000-000016000000}"/>
    <cellStyle name="一般 5" xfId="23" xr:uid="{00000000-0005-0000-0000-000017000000}"/>
    <cellStyle name="一般_Sheet1" xfId="24" xr:uid="{00000000-0005-0000-0000-000018000000}"/>
    <cellStyle name="中等 2" xfId="25" xr:uid="{00000000-0005-0000-0000-000019000000}"/>
    <cellStyle name="合計 2" xfId="26" xr:uid="{00000000-0005-0000-0000-00001A000000}"/>
    <cellStyle name="好 2" xfId="27" xr:uid="{00000000-0005-0000-0000-00001B000000}"/>
    <cellStyle name="計算方式 2" xfId="28" xr:uid="{00000000-0005-0000-0000-00001C000000}"/>
    <cellStyle name="連結的儲存格 2" xfId="29" xr:uid="{00000000-0005-0000-0000-00001D000000}"/>
    <cellStyle name="備註 2" xfId="30" xr:uid="{00000000-0005-0000-0000-00001E000000}"/>
    <cellStyle name="說明文字 2" xfId="31" xr:uid="{00000000-0005-0000-0000-00001F000000}"/>
    <cellStyle name="輔色1 2" xfId="32" xr:uid="{00000000-0005-0000-0000-000020000000}"/>
    <cellStyle name="輔色2 2" xfId="33" xr:uid="{00000000-0005-0000-0000-000021000000}"/>
    <cellStyle name="輔色3 2" xfId="34" xr:uid="{00000000-0005-0000-0000-000022000000}"/>
    <cellStyle name="輔色4 2" xfId="35" xr:uid="{00000000-0005-0000-0000-000023000000}"/>
    <cellStyle name="輔色5 2" xfId="36" xr:uid="{00000000-0005-0000-0000-000024000000}"/>
    <cellStyle name="輔色6 2" xfId="37" xr:uid="{00000000-0005-0000-0000-000025000000}"/>
    <cellStyle name="標題 1 2" xfId="38" xr:uid="{00000000-0005-0000-0000-000026000000}"/>
    <cellStyle name="標題 2 2" xfId="39" xr:uid="{00000000-0005-0000-0000-000027000000}"/>
    <cellStyle name="標題 3 2" xfId="40" xr:uid="{00000000-0005-0000-0000-000028000000}"/>
    <cellStyle name="標題 4 2" xfId="41" xr:uid="{00000000-0005-0000-0000-000029000000}"/>
    <cellStyle name="標題 5" xfId="42" xr:uid="{00000000-0005-0000-0000-00002A000000}"/>
    <cellStyle name="輸入 2" xfId="43" xr:uid="{00000000-0005-0000-0000-00002B000000}"/>
    <cellStyle name="輸出 2" xfId="44" xr:uid="{00000000-0005-0000-0000-00002C000000}"/>
    <cellStyle name="檢查儲存格 2" xfId="45" xr:uid="{00000000-0005-0000-0000-00002D000000}"/>
    <cellStyle name="壞 2" xfId="46" xr:uid="{00000000-0005-0000-0000-00002E000000}"/>
    <cellStyle name="警告文字 2" xfId="4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29"/>
  <sheetViews>
    <sheetView tabSelected="1" zoomScaleNormal="100" zoomScalePageLayoutView="90" workbookViewId="0">
      <selection activeCell="J20" sqref="J20"/>
    </sheetView>
  </sheetViews>
  <sheetFormatPr defaultRowHeight="16.5"/>
  <cols>
    <col min="1" max="1" width="6.5" customWidth="1"/>
    <col min="2" max="2" width="14.5" customWidth="1"/>
    <col min="3" max="5" width="5.375" customWidth="1"/>
    <col min="6" max="7" width="6.625" customWidth="1"/>
    <col min="8" max="10" width="5.375" customWidth="1"/>
    <col min="11" max="12" width="6.5" customWidth="1"/>
    <col min="13" max="22" width="6.875" customWidth="1"/>
    <col min="23" max="27" width="6.75" customWidth="1"/>
    <col min="28" max="178" width="9" customWidth="1"/>
  </cols>
  <sheetData>
    <row r="1" spans="1:31" ht="21">
      <c r="A1" s="9" t="s">
        <v>14</v>
      </c>
    </row>
    <row r="2" spans="1:31" ht="23.45" customHeight="1">
      <c r="A2" s="45" t="s">
        <v>15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</row>
    <row r="3" spans="1:31" ht="22.15" customHeight="1">
      <c r="B3" s="8"/>
      <c r="C3" s="8"/>
      <c r="D3" s="8"/>
      <c r="E3" s="8"/>
      <c r="F3" s="8"/>
      <c r="G3" s="8"/>
      <c r="H3" s="8"/>
      <c r="I3" s="8"/>
      <c r="J3" s="8"/>
      <c r="K3" s="8"/>
    </row>
    <row r="4" spans="1:31" ht="22.15" customHeight="1">
      <c r="B4" s="17"/>
      <c r="C4" s="41" t="s">
        <v>17</v>
      </c>
      <c r="D4" s="41"/>
      <c r="E4" s="41"/>
      <c r="F4" s="41"/>
      <c r="G4" s="41"/>
      <c r="H4" s="41" t="s">
        <v>18</v>
      </c>
      <c r="I4" s="41"/>
      <c r="J4" s="41"/>
      <c r="K4" s="41"/>
      <c r="L4" s="41"/>
      <c r="M4" s="41" t="s">
        <v>19</v>
      </c>
      <c r="N4" s="41"/>
      <c r="O4" s="41"/>
      <c r="P4" s="41"/>
      <c r="Q4" s="41"/>
      <c r="R4" s="41" t="s">
        <v>20</v>
      </c>
      <c r="S4" s="41"/>
      <c r="T4" s="41"/>
      <c r="U4" s="41"/>
      <c r="V4" s="41"/>
      <c r="W4" s="41" t="s">
        <v>21</v>
      </c>
      <c r="X4" s="41"/>
      <c r="Y4" s="41"/>
      <c r="Z4" s="41"/>
      <c r="AA4" s="41"/>
    </row>
    <row r="5" spans="1:31" ht="22.15" customHeight="1">
      <c r="B5" s="46" t="s">
        <v>7</v>
      </c>
      <c r="C5" s="42" t="s">
        <v>16</v>
      </c>
      <c r="D5" s="37"/>
      <c r="E5" s="38"/>
      <c r="F5" s="39" t="s">
        <v>3</v>
      </c>
      <c r="G5" s="44"/>
      <c r="H5" s="42" t="s">
        <v>16</v>
      </c>
      <c r="I5" s="37"/>
      <c r="J5" s="38"/>
      <c r="K5" s="39" t="s">
        <v>3</v>
      </c>
      <c r="L5" s="44"/>
      <c r="M5" s="42" t="s">
        <v>16</v>
      </c>
      <c r="N5" s="37"/>
      <c r="O5" s="38"/>
      <c r="P5" s="39" t="s">
        <v>3</v>
      </c>
      <c r="Q5" s="44"/>
      <c r="R5" s="42" t="s">
        <v>16</v>
      </c>
      <c r="S5" s="37"/>
      <c r="T5" s="38"/>
      <c r="U5" s="39" t="s">
        <v>3</v>
      </c>
      <c r="V5" s="40"/>
      <c r="W5" s="42" t="s">
        <v>16</v>
      </c>
      <c r="X5" s="37"/>
      <c r="Y5" s="38"/>
      <c r="Z5" s="39" t="s">
        <v>3</v>
      </c>
      <c r="AA5" s="40"/>
    </row>
    <row r="6" spans="1:31" ht="22.15" customHeight="1">
      <c r="B6" s="47"/>
      <c r="C6" s="43"/>
      <c r="D6" s="3" t="s">
        <v>1</v>
      </c>
      <c r="E6" s="3" t="s">
        <v>2</v>
      </c>
      <c r="F6" s="5" t="s">
        <v>0</v>
      </c>
      <c r="G6" s="4" t="s">
        <v>2</v>
      </c>
      <c r="H6" s="43"/>
      <c r="I6" s="3" t="s">
        <v>1</v>
      </c>
      <c r="J6" s="3" t="s">
        <v>2</v>
      </c>
      <c r="K6" s="5" t="s">
        <v>0</v>
      </c>
      <c r="L6" s="4" t="s">
        <v>2</v>
      </c>
      <c r="M6" s="43"/>
      <c r="N6" s="3" t="s">
        <v>1</v>
      </c>
      <c r="O6" s="3" t="s">
        <v>2</v>
      </c>
      <c r="P6" s="5" t="s">
        <v>0</v>
      </c>
      <c r="Q6" s="4" t="s">
        <v>2</v>
      </c>
      <c r="R6" s="43"/>
      <c r="S6" s="3" t="s">
        <v>1</v>
      </c>
      <c r="T6" s="3" t="s">
        <v>2</v>
      </c>
      <c r="U6" s="5" t="s">
        <v>0</v>
      </c>
      <c r="V6" s="5" t="s">
        <v>2</v>
      </c>
      <c r="W6" s="43"/>
      <c r="X6" s="3" t="s">
        <v>1</v>
      </c>
      <c r="Y6" s="3" t="s">
        <v>2</v>
      </c>
      <c r="Z6" s="5" t="s">
        <v>0</v>
      </c>
      <c r="AA6" s="5" t="s">
        <v>2</v>
      </c>
    </row>
    <row r="7" spans="1:31" ht="24" customHeight="1">
      <c r="B7" s="2" t="s">
        <v>4</v>
      </c>
      <c r="C7" s="6">
        <f>SUM(C8:C13)</f>
        <v>86</v>
      </c>
      <c r="D7" s="6">
        <f>SUM(D8:D13)</f>
        <v>55</v>
      </c>
      <c r="E7" s="6">
        <f>SUM(E8:E13)</f>
        <v>31</v>
      </c>
      <c r="F7" s="13">
        <f>IF($C7=0,"--",D7/$C7*100)</f>
        <v>63.953488372093027</v>
      </c>
      <c r="G7" s="18">
        <f>IF($C7=0,"--",E7/$C7*100)</f>
        <v>36.046511627906973</v>
      </c>
      <c r="H7" s="19">
        <f>SUM(H8:H13)</f>
        <v>68</v>
      </c>
      <c r="I7" s="19">
        <f>SUM(I8:I13)</f>
        <v>50</v>
      </c>
      <c r="J7" s="19">
        <f>SUM(J8:J13)</f>
        <v>18</v>
      </c>
      <c r="K7" s="13">
        <f>IF($H7=0,"--",I7/$H7*100)</f>
        <v>73.529411764705884</v>
      </c>
      <c r="L7" s="13">
        <f>IF($H7=0,"--",J7/$H7*100)</f>
        <v>26.47058823529412</v>
      </c>
      <c r="M7" s="20">
        <f>SUM(M8:M13)</f>
        <v>84</v>
      </c>
      <c r="N7" s="19">
        <f>SUM(N8:N13)</f>
        <v>48</v>
      </c>
      <c r="O7" s="19">
        <f>SUM(O8:O13)</f>
        <v>36</v>
      </c>
      <c r="P7" s="13">
        <f>N7/M7*100</f>
        <v>57.142857142857139</v>
      </c>
      <c r="Q7" s="13">
        <f>O7/M7*100</f>
        <v>42.857142857142854</v>
      </c>
      <c r="R7" s="22">
        <f>SUM(R8:R13)</f>
        <v>77</v>
      </c>
      <c r="S7" s="23">
        <f>SUM(S8:S13)</f>
        <v>45</v>
      </c>
      <c r="T7" s="23">
        <f>SUM(T8:T13)</f>
        <v>32</v>
      </c>
      <c r="U7" s="24">
        <f>IF($R7=0,"--",S7/$R7*100)</f>
        <v>58.441558441558442</v>
      </c>
      <c r="V7" s="25">
        <f>IF($R7=0,"--",T7/$R7*100)</f>
        <v>41.558441558441558</v>
      </c>
      <c r="W7" s="22">
        <f>SUM(W8:W13)</f>
        <v>75</v>
      </c>
      <c r="X7" s="23">
        <f>SUM(X8:X13)</f>
        <v>50</v>
      </c>
      <c r="Y7" s="23">
        <f>SUM(Y8:Y13)</f>
        <v>25</v>
      </c>
      <c r="Z7" s="33">
        <f t="shared" ref="Z7:AA13" si="0">IF($W7=0,"--",X7/$W7*100)</f>
        <v>66.666666666666657</v>
      </c>
      <c r="AA7" s="34">
        <f t="shared" si="0"/>
        <v>33.333333333333329</v>
      </c>
    </row>
    <row r="8" spans="1:31" ht="24" customHeight="1">
      <c r="B8" s="10" t="s">
        <v>8</v>
      </c>
      <c r="C8" s="15">
        <f t="shared" ref="C8:C13" si="1">D8+E8</f>
        <v>13</v>
      </c>
      <c r="D8" s="11">
        <v>7</v>
      </c>
      <c r="E8" s="11">
        <v>6</v>
      </c>
      <c r="F8" s="13">
        <f t="shared" ref="F8:F13" si="2">IF($C8=0,"--",D8/$C8*100)</f>
        <v>53.846153846153847</v>
      </c>
      <c r="G8" s="13">
        <f t="shared" ref="G8:G13" si="3">IF($C8=0,"--",E8/$C8*100)</f>
        <v>46.153846153846153</v>
      </c>
      <c r="H8" s="15">
        <f t="shared" ref="H8:H13" si="4">I8+J8</f>
        <v>12</v>
      </c>
      <c r="I8" s="11">
        <v>8</v>
      </c>
      <c r="J8" s="11">
        <v>4</v>
      </c>
      <c r="K8" s="13">
        <f t="shared" ref="K8:K13" si="5">IF($H8=0,"--",I8/$H8*100)</f>
        <v>66.666666666666657</v>
      </c>
      <c r="L8" s="13">
        <f t="shared" ref="L8:L13" si="6">IF($H8=0,"--",J8/$H8*100)</f>
        <v>33.333333333333329</v>
      </c>
      <c r="M8" s="15">
        <f t="shared" ref="M8:M13" si="7">N8+O8</f>
        <v>11</v>
      </c>
      <c r="N8" s="11">
        <v>7</v>
      </c>
      <c r="O8" s="11">
        <v>4</v>
      </c>
      <c r="P8" s="13">
        <f t="shared" ref="P8:P13" si="8">N8/M8*100</f>
        <v>63.636363636363633</v>
      </c>
      <c r="Q8" s="13">
        <f t="shared" ref="Q8:Q13" si="9">O8/M8*100</f>
        <v>36.363636363636367</v>
      </c>
      <c r="R8" s="26">
        <f t="shared" ref="R8:R13" si="10">SUM(S8:T8)</f>
        <v>14</v>
      </c>
      <c r="S8" s="27">
        <v>9</v>
      </c>
      <c r="T8" s="27">
        <v>5</v>
      </c>
      <c r="U8" s="24">
        <f>IF($R8=0,"--",S8/$R8*100)</f>
        <v>64.285714285714292</v>
      </c>
      <c r="V8" s="25">
        <f t="shared" ref="U8:V13" si="11">IF($R8=0,"--",T8/$R8*100)</f>
        <v>35.714285714285715</v>
      </c>
      <c r="W8" s="26">
        <f t="shared" ref="W8:W13" si="12">SUM(X8:Y8)</f>
        <v>14</v>
      </c>
      <c r="X8" s="27">
        <v>10</v>
      </c>
      <c r="Y8" s="27">
        <v>4</v>
      </c>
      <c r="Z8" s="33">
        <f t="shared" si="0"/>
        <v>71.428571428571431</v>
      </c>
      <c r="AA8" s="34">
        <f t="shared" si="0"/>
        <v>28.571428571428569</v>
      </c>
    </row>
    <row r="9" spans="1:31" ht="24" customHeight="1">
      <c r="B9" s="10" t="s">
        <v>9</v>
      </c>
      <c r="C9" s="15">
        <f t="shared" si="1"/>
        <v>23</v>
      </c>
      <c r="D9" s="11">
        <v>18</v>
      </c>
      <c r="E9" s="11">
        <v>5</v>
      </c>
      <c r="F9" s="13">
        <f t="shared" si="2"/>
        <v>78.260869565217391</v>
      </c>
      <c r="G9" s="13">
        <f t="shared" si="3"/>
        <v>21.739130434782609</v>
      </c>
      <c r="H9" s="15">
        <f t="shared" si="4"/>
        <v>16</v>
      </c>
      <c r="I9" s="11">
        <v>13</v>
      </c>
      <c r="J9" s="11">
        <v>3</v>
      </c>
      <c r="K9" s="13">
        <f t="shared" si="5"/>
        <v>81.25</v>
      </c>
      <c r="L9" s="13">
        <f t="shared" si="6"/>
        <v>18.75</v>
      </c>
      <c r="M9" s="15">
        <f t="shared" si="7"/>
        <v>24</v>
      </c>
      <c r="N9" s="11">
        <v>16</v>
      </c>
      <c r="O9" s="11">
        <v>8</v>
      </c>
      <c r="P9" s="13">
        <f t="shared" si="8"/>
        <v>66.666666666666657</v>
      </c>
      <c r="Q9" s="13">
        <f t="shared" si="9"/>
        <v>33.333333333333329</v>
      </c>
      <c r="R9" s="26">
        <f t="shared" si="10"/>
        <v>15</v>
      </c>
      <c r="S9" s="27">
        <v>9</v>
      </c>
      <c r="T9" s="27">
        <v>6</v>
      </c>
      <c r="U9" s="24">
        <f t="shared" si="11"/>
        <v>60</v>
      </c>
      <c r="V9" s="25">
        <f t="shared" si="11"/>
        <v>40</v>
      </c>
      <c r="W9" s="26">
        <f t="shared" si="12"/>
        <v>15</v>
      </c>
      <c r="X9" s="27">
        <v>8</v>
      </c>
      <c r="Y9" s="27">
        <v>7</v>
      </c>
      <c r="Z9" s="33">
        <f t="shared" si="0"/>
        <v>53.333333333333336</v>
      </c>
      <c r="AA9" s="34">
        <f t="shared" si="0"/>
        <v>46.666666666666664</v>
      </c>
    </row>
    <row r="10" spans="1:31" ht="24" customHeight="1">
      <c r="B10" s="10" t="s">
        <v>10</v>
      </c>
      <c r="C10" s="15">
        <f t="shared" si="1"/>
        <v>7</v>
      </c>
      <c r="D10" s="11">
        <v>5</v>
      </c>
      <c r="E10" s="11">
        <v>2</v>
      </c>
      <c r="F10" s="13">
        <f t="shared" si="2"/>
        <v>71.428571428571431</v>
      </c>
      <c r="G10" s="13">
        <f t="shared" si="3"/>
        <v>28.571428571428569</v>
      </c>
      <c r="H10" s="15">
        <f t="shared" si="4"/>
        <v>8</v>
      </c>
      <c r="I10" s="11">
        <v>7</v>
      </c>
      <c r="J10" s="11">
        <v>1</v>
      </c>
      <c r="K10" s="13">
        <f t="shared" si="5"/>
        <v>87.5</v>
      </c>
      <c r="L10" s="13">
        <f t="shared" si="6"/>
        <v>12.5</v>
      </c>
      <c r="M10" s="15">
        <f t="shared" si="7"/>
        <v>7</v>
      </c>
      <c r="N10" s="11">
        <v>4</v>
      </c>
      <c r="O10" s="11">
        <v>3</v>
      </c>
      <c r="P10" s="13">
        <f>N10/M10*100</f>
        <v>57.142857142857139</v>
      </c>
      <c r="Q10" s="13">
        <f t="shared" si="9"/>
        <v>42.857142857142854</v>
      </c>
      <c r="R10" s="26">
        <f t="shared" si="10"/>
        <v>7</v>
      </c>
      <c r="S10" s="27">
        <v>6</v>
      </c>
      <c r="T10" s="27">
        <v>1</v>
      </c>
      <c r="U10" s="24">
        <f>IF($R10=0,"--",S10/$R10*100)</f>
        <v>85.714285714285708</v>
      </c>
      <c r="V10" s="25">
        <f t="shared" si="11"/>
        <v>14.285714285714285</v>
      </c>
      <c r="W10" s="26">
        <f t="shared" si="12"/>
        <v>10</v>
      </c>
      <c r="X10" s="27">
        <v>9</v>
      </c>
      <c r="Y10" s="27">
        <v>1</v>
      </c>
      <c r="Z10" s="33">
        <f t="shared" si="0"/>
        <v>90</v>
      </c>
      <c r="AA10" s="34">
        <f t="shared" si="0"/>
        <v>10</v>
      </c>
    </row>
    <row r="11" spans="1:31" ht="24" customHeight="1">
      <c r="B11" s="10" t="s">
        <v>11</v>
      </c>
      <c r="C11" s="15">
        <f t="shared" si="1"/>
        <v>18</v>
      </c>
      <c r="D11" s="11">
        <v>14</v>
      </c>
      <c r="E11" s="11">
        <v>4</v>
      </c>
      <c r="F11" s="13">
        <f t="shared" si="2"/>
        <v>77.777777777777786</v>
      </c>
      <c r="G11" s="13">
        <f t="shared" si="3"/>
        <v>22.222222222222221</v>
      </c>
      <c r="H11" s="15">
        <f t="shared" si="4"/>
        <v>15</v>
      </c>
      <c r="I11" s="11">
        <v>12</v>
      </c>
      <c r="J11" s="11">
        <v>3</v>
      </c>
      <c r="K11" s="13">
        <f t="shared" si="5"/>
        <v>80</v>
      </c>
      <c r="L11" s="13">
        <f t="shared" si="6"/>
        <v>20</v>
      </c>
      <c r="M11" s="15">
        <f t="shared" si="7"/>
        <v>14</v>
      </c>
      <c r="N11" s="11">
        <v>9</v>
      </c>
      <c r="O11" s="11">
        <v>5</v>
      </c>
      <c r="P11" s="13">
        <f t="shared" si="8"/>
        <v>64.285714285714292</v>
      </c>
      <c r="Q11" s="13">
        <f t="shared" si="9"/>
        <v>35.714285714285715</v>
      </c>
      <c r="R11" s="26">
        <f t="shared" si="10"/>
        <v>14</v>
      </c>
      <c r="S11" s="27">
        <v>8</v>
      </c>
      <c r="T11" s="27">
        <v>6</v>
      </c>
      <c r="U11" s="24">
        <f t="shared" si="11"/>
        <v>57.142857142857139</v>
      </c>
      <c r="V11" s="25">
        <f t="shared" si="11"/>
        <v>42.857142857142854</v>
      </c>
      <c r="W11" s="26">
        <f t="shared" si="12"/>
        <v>12</v>
      </c>
      <c r="X11" s="27">
        <v>8</v>
      </c>
      <c r="Y11" s="27">
        <v>4</v>
      </c>
      <c r="Z11" s="33">
        <f t="shared" si="0"/>
        <v>66.666666666666657</v>
      </c>
      <c r="AA11" s="34">
        <f t="shared" si="0"/>
        <v>33.333333333333329</v>
      </c>
    </row>
    <row r="12" spans="1:31" ht="24" customHeight="1">
      <c r="B12" s="10" t="s">
        <v>12</v>
      </c>
      <c r="C12" s="15">
        <f t="shared" si="1"/>
        <v>16</v>
      </c>
      <c r="D12" s="11">
        <v>4</v>
      </c>
      <c r="E12" s="11">
        <v>12</v>
      </c>
      <c r="F12" s="13">
        <f t="shared" si="2"/>
        <v>25</v>
      </c>
      <c r="G12" s="13">
        <f t="shared" si="3"/>
        <v>75</v>
      </c>
      <c r="H12" s="15">
        <f t="shared" si="4"/>
        <v>10</v>
      </c>
      <c r="I12" s="11">
        <v>5</v>
      </c>
      <c r="J12" s="11">
        <v>5</v>
      </c>
      <c r="K12" s="13">
        <f t="shared" si="5"/>
        <v>50</v>
      </c>
      <c r="L12" s="13">
        <f t="shared" si="6"/>
        <v>50</v>
      </c>
      <c r="M12" s="15">
        <f t="shared" si="7"/>
        <v>12</v>
      </c>
      <c r="N12" s="11">
        <v>4</v>
      </c>
      <c r="O12" s="11">
        <v>8</v>
      </c>
      <c r="P12" s="13">
        <f t="shared" si="8"/>
        <v>33.333333333333329</v>
      </c>
      <c r="Q12" s="13">
        <f t="shared" si="9"/>
        <v>66.666666666666657</v>
      </c>
      <c r="R12" s="26">
        <f t="shared" si="10"/>
        <v>12</v>
      </c>
      <c r="S12" s="27">
        <v>6</v>
      </c>
      <c r="T12" s="27">
        <v>6</v>
      </c>
      <c r="U12" s="24">
        <f t="shared" si="11"/>
        <v>50</v>
      </c>
      <c r="V12" s="25">
        <f t="shared" si="11"/>
        <v>50</v>
      </c>
      <c r="W12" s="26">
        <f t="shared" si="12"/>
        <v>11</v>
      </c>
      <c r="X12" s="27">
        <v>8</v>
      </c>
      <c r="Y12" s="27">
        <v>3</v>
      </c>
      <c r="Z12" s="33">
        <f t="shared" si="0"/>
        <v>72.727272727272734</v>
      </c>
      <c r="AA12" s="34">
        <f t="shared" si="0"/>
        <v>27.27272727272727</v>
      </c>
    </row>
    <row r="13" spans="1:31" ht="24" customHeight="1">
      <c r="B13" s="10" t="s">
        <v>13</v>
      </c>
      <c r="C13" s="16">
        <f t="shared" si="1"/>
        <v>9</v>
      </c>
      <c r="D13" s="12">
        <v>7</v>
      </c>
      <c r="E13" s="12">
        <v>2</v>
      </c>
      <c r="F13" s="14">
        <f t="shared" si="2"/>
        <v>77.777777777777786</v>
      </c>
      <c r="G13" s="14">
        <f t="shared" si="3"/>
        <v>22.222222222222221</v>
      </c>
      <c r="H13" s="16">
        <f t="shared" si="4"/>
        <v>7</v>
      </c>
      <c r="I13" s="12">
        <v>5</v>
      </c>
      <c r="J13" s="12">
        <v>2</v>
      </c>
      <c r="K13" s="14">
        <f t="shared" si="5"/>
        <v>71.428571428571431</v>
      </c>
      <c r="L13" s="14">
        <f t="shared" si="6"/>
        <v>28.571428571428569</v>
      </c>
      <c r="M13" s="16">
        <f t="shared" si="7"/>
        <v>16</v>
      </c>
      <c r="N13" s="12">
        <v>8</v>
      </c>
      <c r="O13" s="12">
        <v>8</v>
      </c>
      <c r="P13" s="14">
        <f t="shared" si="8"/>
        <v>50</v>
      </c>
      <c r="Q13" s="21">
        <f t="shared" si="9"/>
        <v>50</v>
      </c>
      <c r="R13" s="28">
        <f t="shared" si="10"/>
        <v>15</v>
      </c>
      <c r="S13" s="29">
        <v>7</v>
      </c>
      <c r="T13" s="29">
        <v>8</v>
      </c>
      <c r="U13" s="30">
        <f t="shared" si="11"/>
        <v>46.666666666666664</v>
      </c>
      <c r="V13" s="31">
        <f t="shared" si="11"/>
        <v>53.333333333333336</v>
      </c>
      <c r="W13" s="28">
        <f t="shared" si="12"/>
        <v>13</v>
      </c>
      <c r="X13" s="29">
        <v>7</v>
      </c>
      <c r="Y13" s="29">
        <v>6</v>
      </c>
      <c r="Z13" s="35">
        <f t="shared" si="0"/>
        <v>53.846153846153847</v>
      </c>
      <c r="AA13" s="36">
        <f t="shared" si="0"/>
        <v>46.153846153846153</v>
      </c>
    </row>
    <row r="14" spans="1:31" ht="24" customHeight="1">
      <c r="B14" s="7" t="s">
        <v>6</v>
      </c>
      <c r="C14" s="1"/>
      <c r="D14" s="1"/>
      <c r="E14" s="1"/>
      <c r="H14" s="32"/>
      <c r="I14" s="32"/>
      <c r="J14" s="1"/>
      <c r="M14" s="32"/>
      <c r="N14" s="32"/>
      <c r="R14" s="32"/>
      <c r="S14" s="32"/>
      <c r="W14" s="32"/>
      <c r="X14" s="32"/>
      <c r="AB14" s="32"/>
      <c r="AC14" s="32"/>
      <c r="AD14" s="32"/>
      <c r="AE14" s="32"/>
    </row>
    <row r="15" spans="1:31" ht="24" customHeight="1">
      <c r="B15" s="1" t="s">
        <v>5</v>
      </c>
      <c r="C15" s="1"/>
      <c r="D15" s="1"/>
      <c r="E15" s="1"/>
      <c r="H15" s="32"/>
      <c r="I15" s="32"/>
      <c r="J15" s="1"/>
      <c r="M15" s="32"/>
      <c r="N15" s="32"/>
      <c r="R15" s="32"/>
      <c r="S15" s="32"/>
      <c r="W15" s="32"/>
      <c r="X15" s="32"/>
      <c r="AB15" s="32"/>
      <c r="AC15" s="32"/>
      <c r="AD15" s="32"/>
      <c r="AE15" s="32"/>
    </row>
    <row r="16" spans="1:31">
      <c r="H16" s="32"/>
      <c r="I16" s="32"/>
      <c r="M16" s="32"/>
      <c r="N16" s="32"/>
      <c r="R16" s="32"/>
      <c r="S16" s="32"/>
      <c r="W16" s="32"/>
      <c r="X16" s="32"/>
      <c r="AB16" s="32"/>
      <c r="AC16" s="32"/>
    </row>
    <row r="17" spans="2:29">
      <c r="H17" s="32"/>
      <c r="I17" s="32"/>
      <c r="M17" s="32"/>
      <c r="N17" s="32"/>
      <c r="R17" s="32"/>
      <c r="S17" s="32"/>
      <c r="W17" s="32"/>
      <c r="X17" s="32"/>
      <c r="AB17" s="32"/>
      <c r="AC17" s="32"/>
    </row>
    <row r="18" spans="2:29">
      <c r="B18" s="48"/>
      <c r="C18" s="71" t="s">
        <v>22</v>
      </c>
      <c r="D18" s="71"/>
      <c r="E18" s="71"/>
      <c r="F18" s="71"/>
      <c r="G18" s="71"/>
      <c r="H18" s="32"/>
      <c r="I18" s="32"/>
      <c r="M18" s="32"/>
      <c r="N18" s="32"/>
      <c r="R18" s="32"/>
      <c r="S18" s="32"/>
      <c r="W18" s="32"/>
      <c r="X18" s="32"/>
      <c r="AB18" s="32"/>
      <c r="AC18" s="32"/>
    </row>
    <row r="19" spans="2:29">
      <c r="B19" s="49" t="s">
        <v>7</v>
      </c>
      <c r="C19" s="50" t="s">
        <v>16</v>
      </c>
      <c r="D19" s="51"/>
      <c r="E19" s="52"/>
      <c r="F19" s="53" t="s">
        <v>3</v>
      </c>
      <c r="G19" s="54"/>
      <c r="H19" s="32"/>
      <c r="I19" s="32"/>
      <c r="M19" s="32"/>
      <c r="N19" s="32"/>
      <c r="R19" s="32"/>
      <c r="S19" s="32"/>
      <c r="W19" s="32"/>
      <c r="X19" s="32"/>
      <c r="AB19" s="32"/>
      <c r="AC19" s="32"/>
    </row>
    <row r="20" spans="2:29">
      <c r="B20" s="55"/>
      <c r="C20" s="56"/>
      <c r="D20" s="57" t="s">
        <v>1</v>
      </c>
      <c r="E20" s="57" t="s">
        <v>2</v>
      </c>
      <c r="F20" s="58" t="s">
        <v>0</v>
      </c>
      <c r="G20" s="58" t="s">
        <v>2</v>
      </c>
      <c r="H20" s="32"/>
      <c r="I20" s="32"/>
      <c r="M20" s="32"/>
      <c r="N20" s="32"/>
      <c r="R20" s="32"/>
      <c r="S20" s="32"/>
      <c r="W20" s="32"/>
      <c r="X20" s="32"/>
      <c r="AB20" s="32"/>
      <c r="AC20" s="32"/>
    </row>
    <row r="21" spans="2:29">
      <c r="B21" s="59" t="s">
        <v>4</v>
      </c>
      <c r="C21" s="60">
        <f>SUM(C22:C27)</f>
        <v>77</v>
      </c>
      <c r="D21" s="60">
        <f>SUM(D22:D27)</f>
        <v>50</v>
      </c>
      <c r="E21" s="60">
        <f>SUM(E22:E27)</f>
        <v>27</v>
      </c>
      <c r="F21" s="61">
        <f>IF($C21=0,"--",D21/$C21*100)</f>
        <v>64.935064935064929</v>
      </c>
      <c r="G21" s="62">
        <f>IF($C21=0,"--",E21/$C21*100)</f>
        <v>35.064935064935064</v>
      </c>
    </row>
    <row r="22" spans="2:29">
      <c r="B22" s="63" t="s">
        <v>8</v>
      </c>
      <c r="C22" s="64">
        <f t="shared" ref="C22:C27" si="13">D22+E22</f>
        <v>17</v>
      </c>
      <c r="D22" s="27">
        <v>11</v>
      </c>
      <c r="E22" s="27">
        <v>6</v>
      </c>
      <c r="F22" s="61">
        <f t="shared" ref="F22:G27" si="14">IF($C22=0,"--",D22/$C22*100)</f>
        <v>64.705882352941174</v>
      </c>
      <c r="G22" s="65">
        <f t="shared" si="14"/>
        <v>35.294117647058826</v>
      </c>
    </row>
    <row r="23" spans="2:29">
      <c r="B23" s="63" t="s">
        <v>9</v>
      </c>
      <c r="C23" s="64">
        <f t="shared" si="13"/>
        <v>14</v>
      </c>
      <c r="D23" s="27">
        <v>8</v>
      </c>
      <c r="E23" s="27">
        <v>6</v>
      </c>
      <c r="F23" s="61">
        <f t="shared" si="14"/>
        <v>57.142857142857139</v>
      </c>
      <c r="G23" s="65">
        <f t="shared" si="14"/>
        <v>42.857142857142854</v>
      </c>
    </row>
    <row r="24" spans="2:29">
      <c r="B24" s="63" t="s">
        <v>10</v>
      </c>
      <c r="C24" s="64">
        <f t="shared" si="13"/>
        <v>9</v>
      </c>
      <c r="D24" s="27">
        <v>7</v>
      </c>
      <c r="E24" s="27">
        <v>2</v>
      </c>
      <c r="F24" s="61">
        <f t="shared" si="14"/>
        <v>77.777777777777786</v>
      </c>
      <c r="G24" s="65">
        <f t="shared" si="14"/>
        <v>22.222222222222221</v>
      </c>
    </row>
    <row r="25" spans="2:29">
      <c r="B25" s="63" t="s">
        <v>11</v>
      </c>
      <c r="C25" s="64">
        <f t="shared" si="13"/>
        <v>13</v>
      </c>
      <c r="D25" s="27">
        <v>7</v>
      </c>
      <c r="E25" s="27">
        <v>6</v>
      </c>
      <c r="F25" s="61">
        <f t="shared" si="14"/>
        <v>53.846153846153847</v>
      </c>
      <c r="G25" s="65">
        <f t="shared" si="14"/>
        <v>46.153846153846153</v>
      </c>
    </row>
    <row r="26" spans="2:29">
      <c r="B26" s="63" t="s">
        <v>12</v>
      </c>
      <c r="C26" s="64">
        <f t="shared" si="13"/>
        <v>11</v>
      </c>
      <c r="D26" s="27">
        <v>9</v>
      </c>
      <c r="E26" s="27">
        <v>2</v>
      </c>
      <c r="F26" s="61">
        <f t="shared" si="14"/>
        <v>81.818181818181827</v>
      </c>
      <c r="G26" s="65">
        <f t="shared" si="14"/>
        <v>18.181818181818183</v>
      </c>
    </row>
    <row r="27" spans="2:29">
      <c r="B27" s="66" t="s">
        <v>13</v>
      </c>
      <c r="C27" s="67">
        <f t="shared" si="13"/>
        <v>13</v>
      </c>
      <c r="D27" s="70">
        <v>8</v>
      </c>
      <c r="E27" s="70">
        <v>5</v>
      </c>
      <c r="F27" s="68">
        <f t="shared" si="14"/>
        <v>61.53846153846154</v>
      </c>
      <c r="G27" s="69">
        <f t="shared" si="14"/>
        <v>38.461538461538467</v>
      </c>
    </row>
    <row r="28" spans="2:29">
      <c r="B28" s="7" t="s">
        <v>6</v>
      </c>
      <c r="C28" s="1"/>
      <c r="D28" s="1"/>
      <c r="E28" s="1"/>
      <c r="F28" s="1"/>
      <c r="G28" s="1"/>
    </row>
    <row r="29" spans="2:29">
      <c r="B29" s="1" t="s">
        <v>5</v>
      </c>
      <c r="C29" s="1"/>
      <c r="D29" s="1"/>
      <c r="E29" s="1"/>
      <c r="F29" s="1"/>
      <c r="G29" s="1"/>
    </row>
  </sheetData>
  <mergeCells count="27">
    <mergeCell ref="C18:G18"/>
    <mergeCell ref="B19:B20"/>
    <mergeCell ref="C19:C20"/>
    <mergeCell ref="D19:E19"/>
    <mergeCell ref="F19:G19"/>
    <mergeCell ref="A2:AA2"/>
    <mergeCell ref="B5:B6"/>
    <mergeCell ref="C5:C6"/>
    <mergeCell ref="F5:G5"/>
    <mergeCell ref="D5:E5"/>
    <mergeCell ref="C4:G4"/>
    <mergeCell ref="H4:L4"/>
    <mergeCell ref="H5:H6"/>
    <mergeCell ref="I5:J5"/>
    <mergeCell ref="K5:L5"/>
    <mergeCell ref="W4:AA4"/>
    <mergeCell ref="W5:W6"/>
    <mergeCell ref="X5:Y5"/>
    <mergeCell ref="Z5:AA5"/>
    <mergeCell ref="R4:V4"/>
    <mergeCell ref="R5:R6"/>
    <mergeCell ref="S5:T5"/>
    <mergeCell ref="U5:V5"/>
    <mergeCell ref="M4:Q4"/>
    <mergeCell ref="M5:M6"/>
    <mergeCell ref="N5:O5"/>
    <mergeCell ref="P5:Q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fitToHeight="0" orientation="landscape" r:id="rId1"/>
  <headerFooter>
    <oddFooter xml:space="preserve">&amp;C &amp;P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項目18</vt:lpstr>
      <vt:lpstr>項目18!Print_Titles</vt:lpstr>
    </vt:vector>
  </TitlesOfParts>
  <Company>tycg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087024</dc:creator>
  <cp:lastModifiedBy>邱智祥</cp:lastModifiedBy>
  <cp:lastPrinted>2022-03-22T03:06:32Z</cp:lastPrinted>
  <dcterms:created xsi:type="dcterms:W3CDTF">2009-05-20T05:51:10Z</dcterms:created>
  <dcterms:modified xsi:type="dcterms:W3CDTF">2026-05-05T03:48:09Z</dcterms:modified>
</cp:coreProperties>
</file>