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nas2\各科共用區\(15)會計室\統計\性別統計指標\114\各科室資料\人事室\"/>
    </mc:Choice>
  </mc:AlternateContent>
  <xr:revisionPtr revIDLastSave="0" documentId="13_ncr:1_{4779F27F-EBBC-4DF6-B873-8F7B76B7F9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環境保護局人員概況（按業務別分）" sheetId="1" r:id="rId1"/>
  </sheets>
  <definedNames>
    <definedName name="_xlnm.Print_Area" localSheetId="0">'桃園市政府環境保護局人員概況（按業務別分）'!$A$1:$M$56</definedName>
    <definedName name="_xlnm.Print_Titles" localSheetId="0">'桃園市政府環境保護局人員概況（按業務別分）'!$1:$3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4" i="1" l="1"/>
  <c r="C53" i="1"/>
  <c r="C52" i="1"/>
  <c r="C51" i="1"/>
  <c r="C50" i="1"/>
  <c r="C49" i="1" s="1"/>
  <c r="L49" i="1"/>
  <c r="K49" i="1"/>
  <c r="J49" i="1"/>
  <c r="I49" i="1"/>
  <c r="H49" i="1"/>
  <c r="G49" i="1"/>
  <c r="F49" i="1"/>
  <c r="D49" i="1"/>
  <c r="C48" i="1" l="1"/>
  <c r="C47" i="1"/>
  <c r="L46" i="1"/>
  <c r="J46" i="1"/>
  <c r="I46" i="1"/>
  <c r="H46" i="1"/>
  <c r="F46" i="1"/>
  <c r="K46" i="1"/>
  <c r="G46" i="1"/>
  <c r="D46" i="1"/>
  <c r="C46" i="1" l="1"/>
  <c r="C42" i="1"/>
  <c r="C41" i="1"/>
  <c r="L40" i="1"/>
  <c r="K40" i="1"/>
  <c r="J40" i="1"/>
  <c r="I40" i="1"/>
  <c r="H40" i="1"/>
  <c r="C40" i="1" l="1"/>
  <c r="M39" i="1"/>
  <c r="C39" i="1" s="1"/>
  <c r="M38" i="1"/>
  <c r="M37" i="1" l="1"/>
  <c r="C37" i="1" s="1"/>
  <c r="C38" i="1"/>
  <c r="M36" i="1"/>
  <c r="M35" i="1"/>
  <c r="L36" i="1"/>
  <c r="L35" i="1"/>
  <c r="K36" i="1"/>
  <c r="K35" i="1"/>
  <c r="C36" i="1" l="1"/>
  <c r="C35" i="1"/>
  <c r="M34" i="1"/>
  <c r="L34" i="1"/>
  <c r="K34" i="1"/>
  <c r="J34" i="1"/>
  <c r="I34" i="1"/>
  <c r="H34" i="1"/>
  <c r="G34" i="1"/>
  <c r="F34" i="1"/>
  <c r="D34" i="1"/>
  <c r="C34" i="1" l="1"/>
  <c r="M22" i="1"/>
  <c r="M19" i="1"/>
  <c r="M16" i="1"/>
  <c r="M13" i="1"/>
  <c r="M10" i="1"/>
  <c r="M7" i="1"/>
  <c r="M4" i="1"/>
  <c r="L22" i="1"/>
  <c r="L19" i="1"/>
  <c r="L16" i="1"/>
  <c r="L13" i="1"/>
  <c r="L10" i="1"/>
  <c r="L7" i="1"/>
  <c r="L4" i="1"/>
  <c r="K22" i="1"/>
  <c r="K19" i="1"/>
  <c r="K16" i="1"/>
  <c r="K13" i="1"/>
  <c r="K10" i="1"/>
  <c r="K7" i="1"/>
  <c r="K4" i="1"/>
  <c r="J22" i="1"/>
  <c r="J19" i="1"/>
  <c r="J16" i="1"/>
  <c r="J13" i="1"/>
  <c r="J10" i="1"/>
  <c r="J7" i="1"/>
  <c r="J4" i="1"/>
  <c r="I22" i="1"/>
  <c r="I19" i="1"/>
  <c r="I16" i="1"/>
  <c r="I13" i="1"/>
  <c r="I10" i="1"/>
  <c r="I7" i="1"/>
  <c r="I4" i="1"/>
  <c r="H22" i="1"/>
  <c r="H19" i="1"/>
  <c r="H16" i="1"/>
  <c r="H13" i="1"/>
  <c r="H10" i="1"/>
  <c r="H7" i="1"/>
  <c r="H4" i="1"/>
  <c r="G22" i="1"/>
  <c r="G19" i="1"/>
  <c r="G16" i="1"/>
  <c r="G13" i="1"/>
  <c r="G10" i="1"/>
  <c r="G7" i="1"/>
  <c r="G4" i="1"/>
  <c r="F31" i="1"/>
  <c r="F28" i="1"/>
  <c r="C27" i="1"/>
  <c r="F25" i="1"/>
  <c r="F22" i="1"/>
  <c r="F19" i="1"/>
  <c r="F16" i="1"/>
  <c r="F13" i="1"/>
  <c r="F10" i="1"/>
  <c r="F7" i="1"/>
  <c r="F4" i="1"/>
  <c r="D25" i="1"/>
  <c r="D22" i="1"/>
  <c r="D19" i="1"/>
  <c r="D16" i="1"/>
  <c r="D13" i="1"/>
  <c r="D10" i="1"/>
  <c r="D7" i="1"/>
  <c r="D4" i="1"/>
  <c r="C33" i="1"/>
  <c r="C32" i="1"/>
  <c r="C30" i="1"/>
  <c r="C29" i="1"/>
  <c r="C26" i="1"/>
  <c r="C24" i="1"/>
  <c r="C23" i="1"/>
  <c r="C21" i="1"/>
  <c r="C20" i="1"/>
  <c r="C18" i="1"/>
  <c r="C17" i="1"/>
  <c r="C15" i="1"/>
  <c r="C14" i="1"/>
  <c r="C12" i="1"/>
  <c r="C11" i="1"/>
  <c r="C9" i="1"/>
  <c r="C8" i="1"/>
  <c r="C6" i="1"/>
  <c r="C5" i="1"/>
  <c r="C16" i="1" l="1"/>
  <c r="C4" i="1"/>
  <c r="C7" i="1"/>
  <c r="C22" i="1"/>
  <c r="C19" i="1"/>
  <c r="C13" i="1"/>
  <c r="C10" i="1"/>
  <c r="M31" i="1"/>
  <c r="L31" i="1"/>
  <c r="K31" i="1"/>
  <c r="J31" i="1"/>
  <c r="I31" i="1"/>
  <c r="H31" i="1"/>
  <c r="G31" i="1"/>
  <c r="D31" i="1"/>
  <c r="C31" i="1" l="1"/>
  <c r="M25" i="1"/>
  <c r="L25" i="1"/>
  <c r="K25" i="1"/>
  <c r="J25" i="1"/>
  <c r="I25" i="1"/>
  <c r="H25" i="1"/>
  <c r="G25" i="1"/>
  <c r="C25" i="1" l="1"/>
  <c r="M28" i="1"/>
  <c r="L28" i="1"/>
  <c r="K28" i="1"/>
  <c r="J28" i="1"/>
  <c r="I28" i="1"/>
  <c r="H28" i="1"/>
  <c r="G28" i="1"/>
  <c r="D28" i="1"/>
  <c r="C28" i="1" l="1"/>
</calcChain>
</file>

<file path=xl/sharedStrings.xml><?xml version="1.0" encoding="utf-8"?>
<sst xmlns="http://schemas.openxmlformats.org/spreadsheetml/2006/main" count="83" uniqueCount="34">
  <si>
    <t>單位：人</t>
  </si>
  <si>
    <t>小計</t>
  </si>
  <si>
    <t>水質保護</t>
  </si>
  <si>
    <t>廢棄物管理</t>
  </si>
  <si>
    <t>環衛、病媒防治、毒化物及環藥管制</t>
  </si>
  <si>
    <t>管制考核、稽查督察及糾紛處理</t>
  </si>
  <si>
    <t>環境檢驗</t>
  </si>
  <si>
    <t>98年底</t>
  </si>
  <si>
    <t>男</t>
  </si>
  <si>
    <t>女</t>
  </si>
  <si>
    <t>99年底</t>
  </si>
  <si>
    <t>100年底</t>
  </si>
  <si>
    <t>101年底</t>
  </si>
  <si>
    <t>102年底</t>
  </si>
  <si>
    <t>103年底</t>
  </si>
  <si>
    <t>104年底</t>
  </si>
  <si>
    <t>綜合計畫、研究發展、監測及資訊</t>
    <phoneticPr fontId="5" type="noConversion"/>
  </si>
  <si>
    <t>一般行政、秘書、主計、人事、法務及政風</t>
    <phoneticPr fontId="5" type="noConversion"/>
  </si>
  <si>
    <t>其他</t>
    <phoneticPr fontId="5" type="noConversion"/>
  </si>
  <si>
    <t>資料來源：桃園市政府環境保護局。</t>
    <phoneticPr fontId="5" type="noConversion"/>
  </si>
  <si>
    <t>桃園市政府環境保護局人員概況－按業務別分</t>
    <phoneticPr fontId="5" type="noConversion"/>
  </si>
  <si>
    <t>年底別/業務別</t>
    <phoneticPr fontId="5" type="noConversion"/>
  </si>
  <si>
    <t>105年底</t>
    <phoneticPr fontId="5" type="noConversion"/>
  </si>
  <si>
    <t>說明：104年底以前，工員（隊員、駕駛、技工、工友、臨時工及代賑工）歸類於其他；自105年始，工員分散於各業務別。</t>
    <phoneticPr fontId="5" type="noConversion"/>
  </si>
  <si>
    <t>空氣污染防制、噪音及振動管制</t>
    <phoneticPr fontId="5" type="noConversion"/>
  </si>
  <si>
    <t>106年底</t>
    <phoneticPr fontId="5" type="noConversion"/>
  </si>
  <si>
    <t>107年底</t>
    <phoneticPr fontId="5" type="noConversion"/>
  </si>
  <si>
    <t>108年底</t>
    <phoneticPr fontId="5" type="noConversion"/>
  </si>
  <si>
    <t>109年底</t>
    <phoneticPr fontId="5" type="noConversion"/>
  </si>
  <si>
    <t>110年底</t>
    <phoneticPr fontId="5" type="noConversion"/>
  </si>
  <si>
    <t>111年底</t>
    <phoneticPr fontId="5" type="noConversion"/>
  </si>
  <si>
    <t>112年底</t>
    <phoneticPr fontId="5" type="noConversion"/>
  </si>
  <si>
    <t>113年底</t>
    <phoneticPr fontId="5" type="noConversion"/>
  </si>
  <si>
    <t>114年底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</si>
</sst>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?_-;_-@_-"/>
  </numFmts>
  <fonts count="7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0" fontId="3" fillId="0" borderId="6" xfId="1" applyFont="1" applyBorder="1" applyAlignment="1">
      <alignment horizontal="center" vertical="center" wrapText="1"/>
    </xf>
    <xf numFmtId="0" fontId="3" fillId="0" borderId="9" xfId="1" applyFont="1" applyBorder="1">
      <alignment vertical="center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3" fillId="0" borderId="0" xfId="6" applyFont="1" applyBorder="1" applyAlignment="1">
      <alignment horizontal="right" vertical="center" wrapText="1"/>
    </xf>
    <xf numFmtId="176" fontId="3" fillId="0" borderId="0" xfId="6" applyNumberFormat="1" applyFont="1" applyBorder="1" applyAlignment="1">
      <alignment horizontal="right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1" applyFont="1">
      <alignment vertical="center"/>
    </xf>
    <xf numFmtId="41" fontId="3" fillId="0" borderId="0" xfId="6" applyNumberFormat="1" applyFont="1" applyBorder="1" applyAlignment="1">
      <alignment horizontal="right" vertical="center" wrapText="1"/>
    </xf>
    <xf numFmtId="177" fontId="3" fillId="0" borderId="0" xfId="6" applyNumberFormat="1" applyFont="1" applyBorder="1" applyAlignment="1">
      <alignment horizontal="right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9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9" xfId="1" applyFont="1" applyBorder="1" applyAlignment="1">
      <alignment vertical="center" wrapText="1"/>
    </xf>
  </cellXfs>
  <cellStyles count="7">
    <cellStyle name="一般" xfId="0" builtinId="0"/>
    <cellStyle name="一般 2" xfId="2" xr:uid="{00000000-0005-0000-0000-000001000000}"/>
    <cellStyle name="一般 3" xfId="3" xr:uid="{00000000-0005-0000-0000-000002000000}"/>
    <cellStyle name="一般 4" xfId="4" xr:uid="{00000000-0005-0000-0000-000003000000}"/>
    <cellStyle name="一般 5" xfId="5" xr:uid="{00000000-0005-0000-0000-000004000000}"/>
    <cellStyle name="一般 6" xfId="1" xr:uid="{00000000-0005-0000-0000-000005000000}"/>
    <cellStyle name="千分位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6"/>
  <sheetViews>
    <sheetView tabSelected="1" topLeftCell="A22" zoomScale="70" zoomScaleNormal="70" zoomScaleSheetLayoutView="85" workbookViewId="0">
      <selection activeCell="P39" sqref="P39"/>
    </sheetView>
  </sheetViews>
  <sheetFormatPr defaultRowHeight="16.5"/>
  <cols>
    <col min="2" max="2" width="12.5" customWidth="1"/>
    <col min="3" max="3" width="10.875" customWidth="1"/>
    <col min="4" max="4" width="12.75" style="11" customWidth="1"/>
    <col min="5" max="5" width="3.375" customWidth="1"/>
    <col min="6" max="6" width="7.875" bestFit="1" customWidth="1"/>
    <col min="7" max="7" width="13.5" customWidth="1"/>
    <col min="8" max="8" width="20.875" customWidth="1"/>
    <col min="9" max="9" width="16.625" customWidth="1"/>
    <col min="11" max="11" width="20.25" customWidth="1"/>
    <col min="12" max="12" width="23.25" customWidth="1"/>
  </cols>
  <sheetData>
    <row r="1" spans="1:13" ht="21">
      <c r="A1" s="30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7.25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43.5" customHeight="1" thickBot="1">
      <c r="A3" s="31" t="s">
        <v>21</v>
      </c>
      <c r="B3" s="32"/>
      <c r="C3" s="2" t="s">
        <v>1</v>
      </c>
      <c r="D3" s="34" t="s">
        <v>24</v>
      </c>
      <c r="E3" s="35"/>
      <c r="F3" s="7" t="s">
        <v>2</v>
      </c>
      <c r="G3" s="10" t="s">
        <v>3</v>
      </c>
      <c r="H3" s="9" t="s">
        <v>4</v>
      </c>
      <c r="I3" s="7" t="s">
        <v>5</v>
      </c>
      <c r="J3" s="7" t="s">
        <v>6</v>
      </c>
      <c r="K3" s="7" t="s">
        <v>16</v>
      </c>
      <c r="L3" s="7" t="s">
        <v>17</v>
      </c>
      <c r="M3" s="7" t="s">
        <v>18</v>
      </c>
    </row>
    <row r="4" spans="1:13">
      <c r="A4" s="33" t="s">
        <v>7</v>
      </c>
      <c r="B4" s="3" t="s">
        <v>1</v>
      </c>
      <c r="C4" s="1">
        <f t="shared" ref="C4:C33" si="0">SUM(D4:M4)</f>
        <v>192</v>
      </c>
      <c r="D4" s="36">
        <f>D5+D6</f>
        <v>16</v>
      </c>
      <c r="E4" s="36"/>
      <c r="F4" s="8">
        <f t="shared" ref="F4:M4" si="1">F5+F6</f>
        <v>10</v>
      </c>
      <c r="G4" s="1">
        <f t="shared" si="1"/>
        <v>18</v>
      </c>
      <c r="H4" s="1">
        <f t="shared" si="1"/>
        <v>13</v>
      </c>
      <c r="I4" s="1">
        <f t="shared" si="1"/>
        <v>18</v>
      </c>
      <c r="J4" s="1">
        <f t="shared" si="1"/>
        <v>7</v>
      </c>
      <c r="K4" s="1">
        <f t="shared" si="1"/>
        <v>20</v>
      </c>
      <c r="L4" s="1">
        <f t="shared" si="1"/>
        <v>28</v>
      </c>
      <c r="M4" s="1">
        <f t="shared" si="1"/>
        <v>62</v>
      </c>
    </row>
    <row r="5" spans="1:13">
      <c r="A5" s="25"/>
      <c r="B5" s="4" t="s">
        <v>8</v>
      </c>
      <c r="C5" s="1">
        <f t="shared" si="0"/>
        <v>76</v>
      </c>
      <c r="D5" s="26">
        <v>5</v>
      </c>
      <c r="E5" s="26"/>
      <c r="F5" s="1">
        <v>6</v>
      </c>
      <c r="G5" s="1">
        <v>8</v>
      </c>
      <c r="H5" s="1">
        <v>10</v>
      </c>
      <c r="I5" s="1">
        <v>15</v>
      </c>
      <c r="J5" s="1">
        <v>4</v>
      </c>
      <c r="K5" s="1">
        <v>6</v>
      </c>
      <c r="L5" s="1">
        <v>10</v>
      </c>
      <c r="M5" s="1">
        <v>12</v>
      </c>
    </row>
    <row r="6" spans="1:13">
      <c r="A6" s="25"/>
      <c r="B6" s="4" t="s">
        <v>9</v>
      </c>
      <c r="C6" s="1">
        <f t="shared" si="0"/>
        <v>116</v>
      </c>
      <c r="D6" s="26">
        <v>11</v>
      </c>
      <c r="E6" s="26"/>
      <c r="F6" s="1">
        <v>4</v>
      </c>
      <c r="G6" s="1">
        <v>10</v>
      </c>
      <c r="H6" s="1">
        <v>3</v>
      </c>
      <c r="I6" s="1">
        <v>3</v>
      </c>
      <c r="J6" s="1">
        <v>3</v>
      </c>
      <c r="K6" s="1">
        <v>14</v>
      </c>
      <c r="L6" s="1">
        <v>18</v>
      </c>
      <c r="M6" s="1">
        <v>50</v>
      </c>
    </row>
    <row r="7" spans="1:13">
      <c r="A7" s="25" t="s">
        <v>10</v>
      </c>
      <c r="B7" s="4" t="s">
        <v>1</v>
      </c>
      <c r="C7" s="1">
        <f t="shared" si="0"/>
        <v>207</v>
      </c>
      <c r="D7" s="26">
        <f>D8+D9</f>
        <v>29</v>
      </c>
      <c r="E7" s="26"/>
      <c r="F7" s="1">
        <f t="shared" ref="F7:M7" si="2">F8+F9</f>
        <v>9</v>
      </c>
      <c r="G7" s="1">
        <f t="shared" si="2"/>
        <v>16</v>
      </c>
      <c r="H7" s="1">
        <f t="shared" si="2"/>
        <v>13</v>
      </c>
      <c r="I7" s="1">
        <f t="shared" si="2"/>
        <v>17</v>
      </c>
      <c r="J7" s="1">
        <f t="shared" si="2"/>
        <v>12</v>
      </c>
      <c r="K7" s="1">
        <f t="shared" si="2"/>
        <v>15</v>
      </c>
      <c r="L7" s="1">
        <f t="shared" si="2"/>
        <v>31</v>
      </c>
      <c r="M7" s="1">
        <f t="shared" si="2"/>
        <v>65</v>
      </c>
    </row>
    <row r="8" spans="1:13">
      <c r="A8" s="25"/>
      <c r="B8" s="4" t="s">
        <v>8</v>
      </c>
      <c r="C8" s="1">
        <f t="shared" si="0"/>
        <v>80</v>
      </c>
      <c r="D8" s="26">
        <v>9</v>
      </c>
      <c r="E8" s="26"/>
      <c r="F8" s="1">
        <v>7</v>
      </c>
      <c r="G8" s="1">
        <v>7</v>
      </c>
      <c r="H8" s="1">
        <v>9</v>
      </c>
      <c r="I8" s="1">
        <v>15</v>
      </c>
      <c r="J8" s="1">
        <v>4</v>
      </c>
      <c r="K8" s="1">
        <v>5</v>
      </c>
      <c r="L8" s="1">
        <v>10</v>
      </c>
      <c r="M8" s="1">
        <v>14</v>
      </c>
    </row>
    <row r="9" spans="1:13">
      <c r="A9" s="25"/>
      <c r="B9" s="4" t="s">
        <v>9</v>
      </c>
      <c r="C9" s="1">
        <f t="shared" si="0"/>
        <v>127</v>
      </c>
      <c r="D9" s="26">
        <v>20</v>
      </c>
      <c r="E9" s="26"/>
      <c r="F9" s="1">
        <v>2</v>
      </c>
      <c r="G9" s="1">
        <v>9</v>
      </c>
      <c r="H9" s="1">
        <v>4</v>
      </c>
      <c r="I9" s="1">
        <v>2</v>
      </c>
      <c r="J9" s="1">
        <v>8</v>
      </c>
      <c r="K9" s="1">
        <v>10</v>
      </c>
      <c r="L9" s="1">
        <v>21</v>
      </c>
      <c r="M9" s="1">
        <v>51</v>
      </c>
    </row>
    <row r="10" spans="1:13">
      <c r="A10" s="25" t="s">
        <v>11</v>
      </c>
      <c r="B10" s="4" t="s">
        <v>1</v>
      </c>
      <c r="C10" s="1">
        <f t="shared" si="0"/>
        <v>221</v>
      </c>
      <c r="D10" s="26">
        <f>D11+D12</f>
        <v>33</v>
      </c>
      <c r="E10" s="26"/>
      <c r="F10" s="1">
        <f t="shared" ref="F10:M10" si="3">F11+F12</f>
        <v>8</v>
      </c>
      <c r="G10" s="1">
        <f t="shared" si="3"/>
        <v>20</v>
      </c>
      <c r="H10" s="1">
        <f t="shared" si="3"/>
        <v>14</v>
      </c>
      <c r="I10" s="1">
        <f t="shared" si="3"/>
        <v>17</v>
      </c>
      <c r="J10" s="1">
        <f t="shared" si="3"/>
        <v>7</v>
      </c>
      <c r="K10" s="1">
        <f t="shared" si="3"/>
        <v>20</v>
      </c>
      <c r="L10" s="1">
        <f t="shared" si="3"/>
        <v>40</v>
      </c>
      <c r="M10" s="1">
        <f t="shared" si="3"/>
        <v>62</v>
      </c>
    </row>
    <row r="11" spans="1:13">
      <c r="A11" s="25"/>
      <c r="B11" s="4" t="s">
        <v>8</v>
      </c>
      <c r="C11" s="1">
        <f t="shared" si="0"/>
        <v>86</v>
      </c>
      <c r="D11" s="26">
        <v>12</v>
      </c>
      <c r="E11" s="26"/>
      <c r="F11" s="1">
        <v>7</v>
      </c>
      <c r="G11" s="1">
        <v>12</v>
      </c>
      <c r="H11" s="1">
        <v>7</v>
      </c>
      <c r="I11" s="1">
        <v>15</v>
      </c>
      <c r="J11" s="1">
        <v>3</v>
      </c>
      <c r="K11" s="1">
        <v>4</v>
      </c>
      <c r="L11" s="1">
        <v>12</v>
      </c>
      <c r="M11" s="1">
        <v>14</v>
      </c>
    </row>
    <row r="12" spans="1:13">
      <c r="A12" s="25"/>
      <c r="B12" s="4" t="s">
        <v>9</v>
      </c>
      <c r="C12" s="1">
        <f t="shared" si="0"/>
        <v>135</v>
      </c>
      <c r="D12" s="26">
        <v>21</v>
      </c>
      <c r="E12" s="26"/>
      <c r="F12" s="1">
        <v>1</v>
      </c>
      <c r="G12" s="1">
        <v>8</v>
      </c>
      <c r="H12" s="1">
        <v>7</v>
      </c>
      <c r="I12" s="1">
        <v>2</v>
      </c>
      <c r="J12" s="1">
        <v>4</v>
      </c>
      <c r="K12" s="1">
        <v>16</v>
      </c>
      <c r="L12" s="1">
        <v>28</v>
      </c>
      <c r="M12" s="1">
        <v>48</v>
      </c>
    </row>
    <row r="13" spans="1:13">
      <c r="A13" s="25" t="s">
        <v>12</v>
      </c>
      <c r="B13" s="4" t="s">
        <v>1</v>
      </c>
      <c r="C13" s="1">
        <f t="shared" si="0"/>
        <v>254</v>
      </c>
      <c r="D13" s="26">
        <f>D14+D15</f>
        <v>16</v>
      </c>
      <c r="E13" s="26"/>
      <c r="F13" s="1">
        <f t="shared" ref="F13:M13" si="4">F14+F15</f>
        <v>13</v>
      </c>
      <c r="G13" s="1">
        <f t="shared" si="4"/>
        <v>26</v>
      </c>
      <c r="H13" s="1">
        <f t="shared" si="4"/>
        <v>19</v>
      </c>
      <c r="I13" s="1">
        <f t="shared" si="4"/>
        <v>41</v>
      </c>
      <c r="J13" s="1">
        <f t="shared" si="4"/>
        <v>9</v>
      </c>
      <c r="K13" s="1">
        <f t="shared" si="4"/>
        <v>24</v>
      </c>
      <c r="L13" s="1">
        <f t="shared" si="4"/>
        <v>48</v>
      </c>
      <c r="M13" s="1">
        <f t="shared" si="4"/>
        <v>58</v>
      </c>
    </row>
    <row r="14" spans="1:13">
      <c r="A14" s="25"/>
      <c r="B14" s="4" t="s">
        <v>8</v>
      </c>
      <c r="C14" s="1">
        <f t="shared" si="0"/>
        <v>102</v>
      </c>
      <c r="D14" s="26">
        <v>6</v>
      </c>
      <c r="E14" s="26"/>
      <c r="F14" s="1">
        <v>8</v>
      </c>
      <c r="G14" s="1">
        <v>12</v>
      </c>
      <c r="H14" s="1">
        <v>8</v>
      </c>
      <c r="I14" s="1">
        <v>28</v>
      </c>
      <c r="J14" s="1">
        <v>4</v>
      </c>
      <c r="K14" s="1">
        <v>8</v>
      </c>
      <c r="L14" s="1">
        <v>16</v>
      </c>
      <c r="M14" s="1">
        <v>12</v>
      </c>
    </row>
    <row r="15" spans="1:13">
      <c r="A15" s="25"/>
      <c r="B15" s="4" t="s">
        <v>9</v>
      </c>
      <c r="C15" s="1">
        <f t="shared" si="0"/>
        <v>152</v>
      </c>
      <c r="D15" s="26">
        <v>10</v>
      </c>
      <c r="E15" s="26"/>
      <c r="F15" s="1">
        <v>5</v>
      </c>
      <c r="G15" s="1">
        <v>14</v>
      </c>
      <c r="H15" s="1">
        <v>11</v>
      </c>
      <c r="I15" s="1">
        <v>13</v>
      </c>
      <c r="J15" s="1">
        <v>5</v>
      </c>
      <c r="K15" s="1">
        <v>16</v>
      </c>
      <c r="L15" s="1">
        <v>32</v>
      </c>
      <c r="M15" s="1">
        <v>46</v>
      </c>
    </row>
    <row r="16" spans="1:13">
      <c r="A16" s="25" t="s">
        <v>13</v>
      </c>
      <c r="B16" s="4" t="s">
        <v>1</v>
      </c>
      <c r="C16" s="1">
        <f t="shared" si="0"/>
        <v>274</v>
      </c>
      <c r="D16" s="26">
        <f>D17+D18</f>
        <v>17</v>
      </c>
      <c r="E16" s="26"/>
      <c r="F16" s="1">
        <f t="shared" ref="F16:M16" si="5">F17+F18</f>
        <v>12</v>
      </c>
      <c r="G16" s="1">
        <f t="shared" si="5"/>
        <v>31</v>
      </c>
      <c r="H16" s="1">
        <f t="shared" si="5"/>
        <v>19</v>
      </c>
      <c r="I16" s="1">
        <f t="shared" si="5"/>
        <v>45</v>
      </c>
      <c r="J16" s="1">
        <f t="shared" si="5"/>
        <v>9</v>
      </c>
      <c r="K16" s="1">
        <f t="shared" si="5"/>
        <v>27</v>
      </c>
      <c r="L16" s="1">
        <f t="shared" si="5"/>
        <v>55</v>
      </c>
      <c r="M16" s="1">
        <f t="shared" si="5"/>
        <v>59</v>
      </c>
    </row>
    <row r="17" spans="1:13">
      <c r="A17" s="25"/>
      <c r="B17" s="4" t="s">
        <v>8</v>
      </c>
      <c r="C17" s="1">
        <f t="shared" si="0"/>
        <v>116</v>
      </c>
      <c r="D17" s="26">
        <v>7</v>
      </c>
      <c r="E17" s="26"/>
      <c r="F17" s="1">
        <v>6</v>
      </c>
      <c r="G17" s="1">
        <v>19</v>
      </c>
      <c r="H17" s="1">
        <v>9</v>
      </c>
      <c r="I17" s="1">
        <v>32</v>
      </c>
      <c r="J17" s="1">
        <v>4</v>
      </c>
      <c r="K17" s="1">
        <v>9</v>
      </c>
      <c r="L17" s="1">
        <v>18</v>
      </c>
      <c r="M17" s="1">
        <v>12</v>
      </c>
    </row>
    <row r="18" spans="1:13">
      <c r="A18" s="25"/>
      <c r="B18" s="5" t="s">
        <v>9</v>
      </c>
      <c r="C18" s="6">
        <f t="shared" si="0"/>
        <v>158</v>
      </c>
      <c r="D18" s="26">
        <v>10</v>
      </c>
      <c r="E18" s="26"/>
      <c r="F18" s="1">
        <v>6</v>
      </c>
      <c r="G18" s="1">
        <v>12</v>
      </c>
      <c r="H18" s="1">
        <v>10</v>
      </c>
      <c r="I18" s="1">
        <v>13</v>
      </c>
      <c r="J18" s="1">
        <v>5</v>
      </c>
      <c r="K18" s="1">
        <v>18</v>
      </c>
      <c r="L18" s="1">
        <v>37</v>
      </c>
      <c r="M18" s="1">
        <v>47</v>
      </c>
    </row>
    <row r="19" spans="1:13">
      <c r="A19" s="25" t="s">
        <v>14</v>
      </c>
      <c r="B19" s="4" t="s">
        <v>1</v>
      </c>
      <c r="C19" s="1">
        <f t="shared" si="0"/>
        <v>281</v>
      </c>
      <c r="D19" s="26">
        <f>D20+D21</f>
        <v>31</v>
      </c>
      <c r="E19" s="26"/>
      <c r="F19" s="1">
        <f t="shared" ref="F19:M19" si="6">F20+F21</f>
        <v>17</v>
      </c>
      <c r="G19" s="1">
        <f t="shared" si="6"/>
        <v>27</v>
      </c>
      <c r="H19" s="1">
        <f t="shared" si="6"/>
        <v>7</v>
      </c>
      <c r="I19" s="1">
        <f t="shared" si="6"/>
        <v>46</v>
      </c>
      <c r="J19" s="1">
        <f t="shared" si="6"/>
        <v>7</v>
      </c>
      <c r="K19" s="1">
        <f t="shared" si="6"/>
        <v>29</v>
      </c>
      <c r="L19" s="1">
        <f t="shared" si="6"/>
        <v>63</v>
      </c>
      <c r="M19" s="1">
        <f t="shared" si="6"/>
        <v>54</v>
      </c>
    </row>
    <row r="20" spans="1:13">
      <c r="A20" s="25"/>
      <c r="B20" s="4" t="s">
        <v>8</v>
      </c>
      <c r="C20" s="1">
        <f t="shared" si="0"/>
        <v>121</v>
      </c>
      <c r="D20" s="26">
        <v>15</v>
      </c>
      <c r="E20" s="26"/>
      <c r="F20" s="1">
        <v>8</v>
      </c>
      <c r="G20" s="1">
        <v>16</v>
      </c>
      <c r="H20" s="1">
        <v>2</v>
      </c>
      <c r="I20" s="1">
        <v>36</v>
      </c>
      <c r="J20" s="1">
        <v>3</v>
      </c>
      <c r="K20" s="1">
        <v>9</v>
      </c>
      <c r="L20" s="1">
        <v>20</v>
      </c>
      <c r="M20" s="1">
        <v>12</v>
      </c>
    </row>
    <row r="21" spans="1:13">
      <c r="A21" s="25"/>
      <c r="B21" s="4" t="s">
        <v>9</v>
      </c>
      <c r="C21" s="6">
        <f t="shared" si="0"/>
        <v>160</v>
      </c>
      <c r="D21" s="26">
        <v>16</v>
      </c>
      <c r="E21" s="26"/>
      <c r="F21" s="1">
        <v>9</v>
      </c>
      <c r="G21" s="1">
        <v>11</v>
      </c>
      <c r="H21" s="1">
        <v>5</v>
      </c>
      <c r="I21" s="1">
        <v>10</v>
      </c>
      <c r="J21" s="1">
        <v>4</v>
      </c>
      <c r="K21" s="1">
        <v>20</v>
      </c>
      <c r="L21" s="1">
        <v>43</v>
      </c>
      <c r="M21" s="1">
        <v>42</v>
      </c>
    </row>
    <row r="22" spans="1:13">
      <c r="A22" s="25" t="s">
        <v>15</v>
      </c>
      <c r="B22" s="5" t="s">
        <v>1</v>
      </c>
      <c r="C22" s="1">
        <f t="shared" si="0"/>
        <v>286</v>
      </c>
      <c r="D22" s="26">
        <f>D23+D24</f>
        <v>28</v>
      </c>
      <c r="E22" s="26"/>
      <c r="F22" s="1">
        <f t="shared" ref="F22:M22" si="7">F23+F24</f>
        <v>17</v>
      </c>
      <c r="G22" s="1">
        <f t="shared" si="7"/>
        <v>24</v>
      </c>
      <c r="H22" s="1">
        <f t="shared" si="7"/>
        <v>6</v>
      </c>
      <c r="I22" s="1">
        <f t="shared" si="7"/>
        <v>46</v>
      </c>
      <c r="J22" s="1">
        <f t="shared" si="7"/>
        <v>4</v>
      </c>
      <c r="K22" s="1">
        <f t="shared" si="7"/>
        <v>34</v>
      </c>
      <c r="L22" s="1">
        <f t="shared" si="7"/>
        <v>73</v>
      </c>
      <c r="M22" s="1">
        <f t="shared" si="7"/>
        <v>54</v>
      </c>
    </row>
    <row r="23" spans="1:13">
      <c r="A23" s="25"/>
      <c r="B23" s="4" t="s">
        <v>8</v>
      </c>
      <c r="C23" s="1">
        <f t="shared" si="0"/>
        <v>125</v>
      </c>
      <c r="D23" s="26">
        <v>15</v>
      </c>
      <c r="E23" s="26"/>
      <c r="F23" s="1">
        <v>9</v>
      </c>
      <c r="G23" s="1">
        <v>12</v>
      </c>
      <c r="H23" s="1">
        <v>2</v>
      </c>
      <c r="I23" s="1">
        <v>37</v>
      </c>
      <c r="J23" s="1">
        <v>1</v>
      </c>
      <c r="K23" s="1">
        <v>8</v>
      </c>
      <c r="L23" s="1">
        <v>27</v>
      </c>
      <c r="M23" s="1">
        <v>14</v>
      </c>
    </row>
    <row r="24" spans="1:13">
      <c r="A24" s="25"/>
      <c r="B24" s="4" t="s">
        <v>9</v>
      </c>
      <c r="C24" s="1">
        <f t="shared" si="0"/>
        <v>161</v>
      </c>
      <c r="D24" s="26">
        <v>13</v>
      </c>
      <c r="E24" s="26"/>
      <c r="F24" s="1">
        <v>8</v>
      </c>
      <c r="G24" s="1">
        <v>12</v>
      </c>
      <c r="H24" s="1">
        <v>4</v>
      </c>
      <c r="I24" s="1">
        <v>9</v>
      </c>
      <c r="J24" s="1">
        <v>3</v>
      </c>
      <c r="K24" s="1">
        <v>26</v>
      </c>
      <c r="L24" s="1">
        <v>46</v>
      </c>
      <c r="M24" s="1">
        <v>40</v>
      </c>
    </row>
    <row r="25" spans="1:13">
      <c r="A25" s="25" t="s">
        <v>22</v>
      </c>
      <c r="B25" s="5" t="s">
        <v>1</v>
      </c>
      <c r="C25" s="1">
        <f t="shared" si="0"/>
        <v>317</v>
      </c>
      <c r="D25" s="22">
        <f>D26+D27</f>
        <v>35</v>
      </c>
      <c r="E25" s="22"/>
      <c r="F25" s="1">
        <f t="shared" ref="F25:M25" si="8">F26+F27</f>
        <v>29</v>
      </c>
      <c r="G25" s="1">
        <f t="shared" si="8"/>
        <v>40</v>
      </c>
      <c r="H25" s="1">
        <f t="shared" si="8"/>
        <v>6</v>
      </c>
      <c r="I25" s="1">
        <f t="shared" si="8"/>
        <v>59</v>
      </c>
      <c r="J25" s="1">
        <f t="shared" si="8"/>
        <v>3</v>
      </c>
      <c r="K25" s="1">
        <f t="shared" si="8"/>
        <v>32</v>
      </c>
      <c r="L25" s="1">
        <f t="shared" si="8"/>
        <v>113</v>
      </c>
      <c r="M25" s="12">
        <f t="shared" si="8"/>
        <v>0</v>
      </c>
    </row>
    <row r="26" spans="1:13">
      <c r="A26" s="25"/>
      <c r="B26" s="4" t="s">
        <v>8</v>
      </c>
      <c r="C26" s="1">
        <f t="shared" si="0"/>
        <v>140</v>
      </c>
      <c r="D26" s="22">
        <v>17</v>
      </c>
      <c r="E26" s="22"/>
      <c r="F26" s="1">
        <v>11</v>
      </c>
      <c r="G26" s="1">
        <v>21</v>
      </c>
      <c r="H26" s="1">
        <v>4</v>
      </c>
      <c r="I26" s="1">
        <v>46</v>
      </c>
      <c r="J26" s="12">
        <v>0</v>
      </c>
      <c r="K26" s="1">
        <v>8</v>
      </c>
      <c r="L26" s="1">
        <v>33</v>
      </c>
      <c r="M26" s="12">
        <v>0</v>
      </c>
    </row>
    <row r="27" spans="1:13">
      <c r="A27" s="25"/>
      <c r="B27" s="4" t="s">
        <v>9</v>
      </c>
      <c r="C27" s="1">
        <f t="shared" si="0"/>
        <v>177</v>
      </c>
      <c r="D27" s="22">
        <v>18</v>
      </c>
      <c r="E27" s="22"/>
      <c r="F27" s="1">
        <v>18</v>
      </c>
      <c r="G27" s="1">
        <v>19</v>
      </c>
      <c r="H27" s="1">
        <v>2</v>
      </c>
      <c r="I27" s="1">
        <v>13</v>
      </c>
      <c r="J27" s="1">
        <v>3</v>
      </c>
      <c r="K27" s="1">
        <v>24</v>
      </c>
      <c r="L27" s="1">
        <v>80</v>
      </c>
      <c r="M27" s="12">
        <v>0</v>
      </c>
    </row>
    <row r="28" spans="1:13">
      <c r="A28" s="25" t="s">
        <v>25</v>
      </c>
      <c r="B28" s="5" t="s">
        <v>1</v>
      </c>
      <c r="C28" s="1">
        <f t="shared" si="0"/>
        <v>312</v>
      </c>
      <c r="D28" s="22">
        <f>D29+D30</f>
        <v>37</v>
      </c>
      <c r="E28" s="22"/>
      <c r="F28" s="1">
        <f t="shared" ref="F28:M28" si="9">F29+F30</f>
        <v>27</v>
      </c>
      <c r="G28" s="1">
        <f t="shared" si="9"/>
        <v>40</v>
      </c>
      <c r="H28" s="1">
        <f t="shared" si="9"/>
        <v>4</v>
      </c>
      <c r="I28" s="1">
        <f t="shared" si="9"/>
        <v>59</v>
      </c>
      <c r="J28" s="1">
        <f t="shared" si="9"/>
        <v>3</v>
      </c>
      <c r="K28" s="1">
        <f t="shared" si="9"/>
        <v>31</v>
      </c>
      <c r="L28" s="1">
        <f t="shared" si="9"/>
        <v>111</v>
      </c>
      <c r="M28" s="12">
        <f t="shared" si="9"/>
        <v>0</v>
      </c>
    </row>
    <row r="29" spans="1:13">
      <c r="A29" s="25"/>
      <c r="B29" s="4" t="s">
        <v>8</v>
      </c>
      <c r="C29" s="1">
        <f t="shared" si="0"/>
        <v>139</v>
      </c>
      <c r="D29" s="22">
        <v>20</v>
      </c>
      <c r="E29" s="22"/>
      <c r="F29" s="1">
        <v>12</v>
      </c>
      <c r="G29" s="1">
        <v>19</v>
      </c>
      <c r="H29" s="1">
        <v>3</v>
      </c>
      <c r="I29" s="1">
        <v>45</v>
      </c>
      <c r="J29" s="12">
        <v>0</v>
      </c>
      <c r="K29" s="1">
        <v>9</v>
      </c>
      <c r="L29" s="1">
        <v>31</v>
      </c>
      <c r="M29" s="12">
        <v>0</v>
      </c>
    </row>
    <row r="30" spans="1:13">
      <c r="A30" s="25"/>
      <c r="B30" s="4" t="s">
        <v>9</v>
      </c>
      <c r="C30" s="1">
        <f t="shared" si="0"/>
        <v>173</v>
      </c>
      <c r="D30" s="22">
        <v>17</v>
      </c>
      <c r="E30" s="22"/>
      <c r="F30" s="1">
        <v>15</v>
      </c>
      <c r="G30" s="1">
        <v>21</v>
      </c>
      <c r="H30" s="1">
        <v>1</v>
      </c>
      <c r="I30" s="1">
        <v>14</v>
      </c>
      <c r="J30" s="1">
        <v>3</v>
      </c>
      <c r="K30" s="1">
        <v>22</v>
      </c>
      <c r="L30" s="1">
        <v>80</v>
      </c>
      <c r="M30" s="12">
        <v>0</v>
      </c>
    </row>
    <row r="31" spans="1:13">
      <c r="A31" s="25" t="s">
        <v>26</v>
      </c>
      <c r="B31" s="4" t="s">
        <v>1</v>
      </c>
      <c r="C31" s="1">
        <f t="shared" si="0"/>
        <v>319</v>
      </c>
      <c r="D31" s="22">
        <f>D32+D33</f>
        <v>37</v>
      </c>
      <c r="E31" s="22"/>
      <c r="F31" s="1">
        <f t="shared" ref="F31:M31" si="10">F32+F33</f>
        <v>31</v>
      </c>
      <c r="G31" s="1">
        <f t="shared" si="10"/>
        <v>38</v>
      </c>
      <c r="H31" s="1">
        <f t="shared" si="10"/>
        <v>6</v>
      </c>
      <c r="I31" s="1">
        <f t="shared" si="10"/>
        <v>57</v>
      </c>
      <c r="J31" s="1">
        <f t="shared" si="10"/>
        <v>3</v>
      </c>
      <c r="K31" s="1">
        <f t="shared" si="10"/>
        <v>32</v>
      </c>
      <c r="L31" s="1">
        <f t="shared" si="10"/>
        <v>115</v>
      </c>
      <c r="M31" s="12">
        <f t="shared" si="10"/>
        <v>0</v>
      </c>
    </row>
    <row r="32" spans="1:13">
      <c r="A32" s="25"/>
      <c r="B32" s="4" t="s">
        <v>8</v>
      </c>
      <c r="C32" s="1">
        <f t="shared" si="0"/>
        <v>145</v>
      </c>
      <c r="D32" s="22">
        <v>20</v>
      </c>
      <c r="E32" s="22"/>
      <c r="F32" s="1">
        <v>19</v>
      </c>
      <c r="G32" s="1">
        <v>21</v>
      </c>
      <c r="H32" s="1">
        <v>3</v>
      </c>
      <c r="I32" s="1">
        <v>44</v>
      </c>
      <c r="J32" s="1">
        <v>2</v>
      </c>
      <c r="K32" s="1">
        <v>7</v>
      </c>
      <c r="L32" s="1">
        <v>29</v>
      </c>
      <c r="M32" s="12">
        <v>0</v>
      </c>
    </row>
    <row r="33" spans="1:13">
      <c r="A33" s="25"/>
      <c r="B33" s="4" t="s">
        <v>9</v>
      </c>
      <c r="C33" s="1">
        <f t="shared" si="0"/>
        <v>174</v>
      </c>
      <c r="D33" s="22">
        <v>17</v>
      </c>
      <c r="E33" s="22"/>
      <c r="F33" s="1">
        <v>12</v>
      </c>
      <c r="G33" s="1">
        <v>17</v>
      </c>
      <c r="H33" s="1">
        <v>3</v>
      </c>
      <c r="I33" s="1">
        <v>13</v>
      </c>
      <c r="J33" s="1">
        <v>1</v>
      </c>
      <c r="K33" s="1">
        <v>25</v>
      </c>
      <c r="L33" s="1">
        <v>86</v>
      </c>
      <c r="M33" s="12">
        <v>0</v>
      </c>
    </row>
    <row r="34" spans="1:13">
      <c r="A34" s="25" t="s">
        <v>27</v>
      </c>
      <c r="B34" s="4" t="s">
        <v>1</v>
      </c>
      <c r="C34" s="1">
        <f t="shared" ref="C34:C36" si="11">SUM(D34:M34)</f>
        <v>334</v>
      </c>
      <c r="D34" s="22">
        <f>D35+D36</f>
        <v>38</v>
      </c>
      <c r="E34" s="22"/>
      <c r="F34" s="1">
        <f t="shared" ref="F34" si="12">F35+F36</f>
        <v>31</v>
      </c>
      <c r="G34" s="1">
        <f t="shared" ref="G34" si="13">G35+G36</f>
        <v>35</v>
      </c>
      <c r="H34" s="1">
        <f t="shared" ref="H34" si="14">H35+H36</f>
        <v>6</v>
      </c>
      <c r="I34" s="1">
        <f t="shared" ref="I34" si="15">I35+I36</f>
        <v>77</v>
      </c>
      <c r="J34" s="1">
        <f t="shared" ref="J34" si="16">J35+J36</f>
        <v>2</v>
      </c>
      <c r="K34" s="1">
        <f t="shared" ref="K34" si="17">K35+K36</f>
        <v>32</v>
      </c>
      <c r="L34" s="1">
        <f t="shared" ref="L34" si="18">L35+L36</f>
        <v>113</v>
      </c>
      <c r="M34" s="13">
        <f t="shared" ref="M34" si="19">M35+M36</f>
        <v>0</v>
      </c>
    </row>
    <row r="35" spans="1:13">
      <c r="A35" s="25"/>
      <c r="B35" s="4" t="s">
        <v>8</v>
      </c>
      <c r="C35" s="1">
        <f t="shared" si="11"/>
        <v>157</v>
      </c>
      <c r="D35" s="22">
        <v>19</v>
      </c>
      <c r="E35" s="22"/>
      <c r="F35" s="1">
        <v>17</v>
      </c>
      <c r="G35" s="1">
        <v>20</v>
      </c>
      <c r="H35" s="1">
        <v>4</v>
      </c>
      <c r="I35" s="1">
        <v>60</v>
      </c>
      <c r="J35" s="1">
        <v>1</v>
      </c>
      <c r="K35" s="1">
        <f>12-4</f>
        <v>8</v>
      </c>
      <c r="L35" s="1">
        <f>31-3</f>
        <v>28</v>
      </c>
      <c r="M35" s="13">
        <f>20-20</f>
        <v>0</v>
      </c>
    </row>
    <row r="36" spans="1:13">
      <c r="A36" s="25"/>
      <c r="B36" s="4" t="s">
        <v>9</v>
      </c>
      <c r="C36" s="1">
        <f t="shared" si="11"/>
        <v>177</v>
      </c>
      <c r="D36" s="22">
        <v>19</v>
      </c>
      <c r="E36" s="22"/>
      <c r="F36" s="1">
        <v>14</v>
      </c>
      <c r="G36" s="1">
        <v>15</v>
      </c>
      <c r="H36" s="1">
        <v>2</v>
      </c>
      <c r="I36" s="1">
        <v>17</v>
      </c>
      <c r="J36" s="1">
        <v>1</v>
      </c>
      <c r="K36" s="1">
        <f>26-2</f>
        <v>24</v>
      </c>
      <c r="L36" s="1">
        <f>90-5</f>
        <v>85</v>
      </c>
      <c r="M36" s="13">
        <f>20-20</f>
        <v>0</v>
      </c>
    </row>
    <row r="37" spans="1:13">
      <c r="A37" s="25" t="s">
        <v>28</v>
      </c>
      <c r="B37" s="4" t="s">
        <v>1</v>
      </c>
      <c r="C37" s="1">
        <f t="shared" ref="C37:C39" si="20">SUM(D37:M37)</f>
        <v>325</v>
      </c>
      <c r="D37" s="22">
        <v>43</v>
      </c>
      <c r="E37" s="22"/>
      <c r="F37" s="1">
        <v>29</v>
      </c>
      <c r="G37" s="1">
        <v>39</v>
      </c>
      <c r="H37" s="1">
        <v>6</v>
      </c>
      <c r="I37" s="1">
        <v>79</v>
      </c>
      <c r="J37" s="1">
        <v>1</v>
      </c>
      <c r="K37" s="1">
        <v>30</v>
      </c>
      <c r="L37" s="1">
        <v>98</v>
      </c>
      <c r="M37" s="13">
        <f t="shared" ref="M37" si="21">M38+M39</f>
        <v>0</v>
      </c>
    </row>
    <row r="38" spans="1:13">
      <c r="A38" s="25"/>
      <c r="B38" s="4" t="s">
        <v>8</v>
      </c>
      <c r="C38" s="1">
        <f t="shared" si="20"/>
        <v>154</v>
      </c>
      <c r="D38" s="22">
        <v>21</v>
      </c>
      <c r="E38" s="22"/>
      <c r="F38" s="1">
        <v>13</v>
      </c>
      <c r="G38" s="1">
        <v>23</v>
      </c>
      <c r="H38" s="1">
        <v>4</v>
      </c>
      <c r="I38" s="1">
        <v>55</v>
      </c>
      <c r="J38" s="1">
        <v>1</v>
      </c>
      <c r="K38" s="1">
        <v>8</v>
      </c>
      <c r="L38" s="1">
        <v>29</v>
      </c>
      <c r="M38" s="13">
        <f>20-20</f>
        <v>0</v>
      </c>
    </row>
    <row r="39" spans="1:13">
      <c r="A39" s="25"/>
      <c r="B39" s="4" t="s">
        <v>9</v>
      </c>
      <c r="C39" s="1">
        <f t="shared" si="20"/>
        <v>171</v>
      </c>
      <c r="D39" s="22">
        <v>22</v>
      </c>
      <c r="E39" s="22"/>
      <c r="F39" s="1">
        <v>16</v>
      </c>
      <c r="G39" s="1">
        <v>16</v>
      </c>
      <c r="H39" s="1">
        <v>2</v>
      </c>
      <c r="I39" s="1">
        <v>24</v>
      </c>
      <c r="J39" s="12">
        <v>0</v>
      </c>
      <c r="K39" s="1">
        <v>22</v>
      </c>
      <c r="L39" s="1">
        <v>69</v>
      </c>
      <c r="M39" s="13">
        <f>20-20</f>
        <v>0</v>
      </c>
    </row>
    <row r="40" spans="1:13">
      <c r="A40" s="24" t="s">
        <v>29</v>
      </c>
      <c r="B40" s="5" t="s">
        <v>1</v>
      </c>
      <c r="C40" s="1">
        <f>SUM(D40:M40)</f>
        <v>351</v>
      </c>
      <c r="D40" s="22">
        <v>40</v>
      </c>
      <c r="E40" s="22"/>
      <c r="F40" s="1">
        <v>33</v>
      </c>
      <c r="G40" s="1">
        <v>39</v>
      </c>
      <c r="H40" s="1">
        <f>SUM(H41:H42)</f>
        <v>6</v>
      </c>
      <c r="I40" s="1">
        <f t="shared" ref="I40:L40" si="22">SUM(I41:I42)</f>
        <v>81</v>
      </c>
      <c r="J40" s="1">
        <f t="shared" si="22"/>
        <v>1</v>
      </c>
      <c r="K40" s="1">
        <f t="shared" si="22"/>
        <v>35</v>
      </c>
      <c r="L40" s="1">
        <f t="shared" si="22"/>
        <v>116</v>
      </c>
      <c r="M40" s="13">
        <v>0</v>
      </c>
    </row>
    <row r="41" spans="1:13">
      <c r="A41" s="24"/>
      <c r="B41" s="5" t="s">
        <v>8</v>
      </c>
      <c r="C41" s="1">
        <f t="shared" ref="C41:C42" si="23">SUM(D41:M41)</f>
        <v>170</v>
      </c>
      <c r="D41" s="22">
        <v>23</v>
      </c>
      <c r="E41" s="22"/>
      <c r="F41" s="1">
        <v>16</v>
      </c>
      <c r="G41" s="1">
        <v>24</v>
      </c>
      <c r="H41" s="1">
        <v>3</v>
      </c>
      <c r="I41" s="1">
        <v>59</v>
      </c>
      <c r="J41" s="1">
        <v>1</v>
      </c>
      <c r="K41" s="1">
        <v>12</v>
      </c>
      <c r="L41" s="1">
        <v>32</v>
      </c>
      <c r="M41" s="13">
        <v>0</v>
      </c>
    </row>
    <row r="42" spans="1:13">
      <c r="A42" s="24"/>
      <c r="B42" s="5" t="s">
        <v>9</v>
      </c>
      <c r="C42" s="1">
        <f t="shared" si="23"/>
        <v>181</v>
      </c>
      <c r="D42" s="22">
        <v>17</v>
      </c>
      <c r="E42" s="22"/>
      <c r="F42" s="1">
        <v>17</v>
      </c>
      <c r="G42" s="1">
        <v>15</v>
      </c>
      <c r="H42" s="1">
        <v>3</v>
      </c>
      <c r="I42" s="1">
        <v>22</v>
      </c>
      <c r="J42" s="12">
        <v>0</v>
      </c>
      <c r="K42" s="1">
        <v>23</v>
      </c>
      <c r="L42" s="1">
        <v>84</v>
      </c>
      <c r="M42" s="13">
        <v>0</v>
      </c>
    </row>
    <row r="43" spans="1:13">
      <c r="A43" s="24" t="s">
        <v>30</v>
      </c>
      <c r="B43" s="5" t="s">
        <v>1</v>
      </c>
      <c r="C43" s="1">
        <v>357</v>
      </c>
      <c r="D43" s="22">
        <v>44</v>
      </c>
      <c r="E43" s="22"/>
      <c r="F43" s="1">
        <v>32</v>
      </c>
      <c r="G43" s="1">
        <v>51</v>
      </c>
      <c r="H43" s="1">
        <v>9</v>
      </c>
      <c r="I43" s="1">
        <v>77</v>
      </c>
      <c r="J43" s="1">
        <v>1</v>
      </c>
      <c r="K43" s="1">
        <v>34</v>
      </c>
      <c r="L43" s="1">
        <v>109</v>
      </c>
      <c r="M43" s="13">
        <v>0</v>
      </c>
    </row>
    <row r="44" spans="1:13">
      <c r="A44" s="24"/>
      <c r="B44" s="5" t="s">
        <v>8</v>
      </c>
      <c r="C44" s="1">
        <v>170</v>
      </c>
      <c r="D44" s="22">
        <v>23</v>
      </c>
      <c r="E44" s="22"/>
      <c r="F44" s="1">
        <v>15</v>
      </c>
      <c r="G44" s="1">
        <v>26</v>
      </c>
      <c r="H44" s="1">
        <v>6</v>
      </c>
      <c r="I44" s="1">
        <v>59</v>
      </c>
      <c r="J44" s="1">
        <v>1</v>
      </c>
      <c r="K44" s="1">
        <v>10</v>
      </c>
      <c r="L44" s="1">
        <v>30</v>
      </c>
      <c r="M44" s="13">
        <v>0</v>
      </c>
    </row>
    <row r="45" spans="1:13">
      <c r="A45" s="20"/>
      <c r="B45" s="5" t="s">
        <v>9</v>
      </c>
      <c r="C45" s="1">
        <v>187</v>
      </c>
      <c r="D45" s="22">
        <v>21</v>
      </c>
      <c r="E45" s="22"/>
      <c r="F45" s="1">
        <v>17</v>
      </c>
      <c r="G45" s="1">
        <v>25</v>
      </c>
      <c r="H45" s="1">
        <v>3</v>
      </c>
      <c r="I45" s="1">
        <v>18</v>
      </c>
      <c r="J45" s="12">
        <v>0</v>
      </c>
      <c r="K45" s="1">
        <v>24</v>
      </c>
      <c r="L45" s="1">
        <v>79</v>
      </c>
      <c r="M45" s="13">
        <v>0</v>
      </c>
    </row>
    <row r="46" spans="1:13">
      <c r="A46" s="20" t="s">
        <v>31</v>
      </c>
      <c r="B46" s="5" t="s">
        <v>1</v>
      </c>
      <c r="C46" s="1">
        <f>SUM(D46:M46)</f>
        <v>347</v>
      </c>
      <c r="D46" s="22">
        <f>SUM(D47:E48)</f>
        <v>41</v>
      </c>
      <c r="E46" s="22"/>
      <c r="F46" s="15">
        <f t="shared" ref="F46:L46" si="24">SUM(F47:F48)</f>
        <v>30</v>
      </c>
      <c r="G46" s="15">
        <f t="shared" si="24"/>
        <v>42</v>
      </c>
      <c r="H46" s="15">
        <f t="shared" si="24"/>
        <v>9</v>
      </c>
      <c r="I46" s="15">
        <f t="shared" si="24"/>
        <v>73</v>
      </c>
      <c r="J46" s="15">
        <f t="shared" si="24"/>
        <v>1</v>
      </c>
      <c r="K46" s="15">
        <f t="shared" si="24"/>
        <v>34</v>
      </c>
      <c r="L46" s="1">
        <f t="shared" si="24"/>
        <v>117</v>
      </c>
      <c r="M46" s="13">
        <v>0</v>
      </c>
    </row>
    <row r="47" spans="1:13">
      <c r="A47" s="20"/>
      <c r="B47" s="5" t="s">
        <v>8</v>
      </c>
      <c r="C47" s="1">
        <f>SUM(D47:M47)</f>
        <v>162</v>
      </c>
      <c r="D47" s="22">
        <v>21</v>
      </c>
      <c r="E47" s="22"/>
      <c r="F47" s="1">
        <v>12</v>
      </c>
      <c r="G47" s="1">
        <v>27</v>
      </c>
      <c r="H47" s="1">
        <v>7</v>
      </c>
      <c r="I47" s="1">
        <v>53</v>
      </c>
      <c r="J47" s="1">
        <v>1</v>
      </c>
      <c r="K47" s="1">
        <v>8</v>
      </c>
      <c r="L47" s="1">
        <v>33</v>
      </c>
      <c r="M47" s="13">
        <v>0</v>
      </c>
    </row>
    <row r="48" spans="1:13">
      <c r="A48" s="20"/>
      <c r="B48" s="5" t="s">
        <v>9</v>
      </c>
      <c r="C48" s="1">
        <f>SUM(D48:M48)</f>
        <v>185</v>
      </c>
      <c r="D48" s="22">
        <v>20</v>
      </c>
      <c r="E48" s="22"/>
      <c r="F48" s="1">
        <v>18</v>
      </c>
      <c r="G48" s="1">
        <v>15</v>
      </c>
      <c r="H48" s="1">
        <v>2</v>
      </c>
      <c r="I48" s="1">
        <v>20</v>
      </c>
      <c r="J48" s="12">
        <v>0</v>
      </c>
      <c r="K48" s="1">
        <v>26</v>
      </c>
      <c r="L48" s="1">
        <v>84</v>
      </c>
      <c r="M48" s="13">
        <v>0</v>
      </c>
    </row>
    <row r="49" spans="1:13">
      <c r="A49" s="20" t="s">
        <v>32</v>
      </c>
      <c r="B49" s="5" t="s">
        <v>1</v>
      </c>
      <c r="C49" s="1">
        <f>SUM(C50:C51)</f>
        <v>309</v>
      </c>
      <c r="D49" s="22">
        <f>SUM(D50:E51)</f>
        <v>36</v>
      </c>
      <c r="E49" s="22"/>
      <c r="F49" s="15">
        <f t="shared" ref="F49:L49" si="25">SUM(F50:F51)</f>
        <v>34</v>
      </c>
      <c r="G49" s="15">
        <f t="shared" si="25"/>
        <v>14</v>
      </c>
      <c r="H49" s="15">
        <f t="shared" si="25"/>
        <v>13</v>
      </c>
      <c r="I49" s="15">
        <f t="shared" si="25"/>
        <v>63</v>
      </c>
      <c r="J49" s="15">
        <f t="shared" si="25"/>
        <v>3</v>
      </c>
      <c r="K49" s="15">
        <f t="shared" si="25"/>
        <v>37</v>
      </c>
      <c r="L49" s="1">
        <f t="shared" si="25"/>
        <v>109</v>
      </c>
      <c r="M49" s="13">
        <v>0</v>
      </c>
    </row>
    <row r="50" spans="1:13">
      <c r="A50" s="20"/>
      <c r="B50" s="5" t="s">
        <v>8</v>
      </c>
      <c r="C50" s="1">
        <f>SUM(D50:L50)</f>
        <v>139</v>
      </c>
      <c r="D50" s="22">
        <v>21</v>
      </c>
      <c r="E50" s="22"/>
      <c r="F50" s="1">
        <v>12</v>
      </c>
      <c r="G50" s="1">
        <v>10</v>
      </c>
      <c r="H50" s="1">
        <v>9</v>
      </c>
      <c r="I50" s="1">
        <v>50</v>
      </c>
      <c r="J50" s="1">
        <v>1</v>
      </c>
      <c r="K50" s="1">
        <v>6</v>
      </c>
      <c r="L50" s="1">
        <v>30</v>
      </c>
      <c r="M50" s="13">
        <v>0</v>
      </c>
    </row>
    <row r="51" spans="1:13">
      <c r="A51" s="20"/>
      <c r="B51" s="5" t="s">
        <v>9</v>
      </c>
      <c r="C51" s="1">
        <f>SUM(D51:L51)</f>
        <v>170</v>
      </c>
      <c r="D51" s="22">
        <v>15</v>
      </c>
      <c r="E51" s="22"/>
      <c r="F51" s="1">
        <v>22</v>
      </c>
      <c r="G51" s="1">
        <v>4</v>
      </c>
      <c r="H51" s="1">
        <v>4</v>
      </c>
      <c r="I51" s="1">
        <v>13</v>
      </c>
      <c r="J51" s="18">
        <v>2</v>
      </c>
      <c r="K51" s="1">
        <v>31</v>
      </c>
      <c r="L51" s="1">
        <v>79</v>
      </c>
      <c r="M51" s="13">
        <v>0</v>
      </c>
    </row>
    <row r="52" spans="1:13">
      <c r="A52" s="20" t="s">
        <v>33</v>
      </c>
      <c r="B52" s="5" t="s">
        <v>1</v>
      </c>
      <c r="C52" s="17">
        <f>SUM(D52:M52)</f>
        <v>306</v>
      </c>
      <c r="D52" s="22">
        <v>46</v>
      </c>
      <c r="E52" s="22"/>
      <c r="F52" s="16">
        <v>30</v>
      </c>
      <c r="G52" s="13">
        <v>0</v>
      </c>
      <c r="H52" s="16">
        <v>18</v>
      </c>
      <c r="I52" s="16">
        <v>93</v>
      </c>
      <c r="J52" s="19">
        <v>1</v>
      </c>
      <c r="K52" s="12">
        <v>9</v>
      </c>
      <c r="L52" s="17">
        <v>109</v>
      </c>
      <c r="M52" s="13">
        <v>0</v>
      </c>
    </row>
    <row r="53" spans="1:13">
      <c r="A53" s="20"/>
      <c r="B53" s="5" t="s">
        <v>8</v>
      </c>
      <c r="C53" s="17">
        <f>SUM(D53:M53)</f>
        <v>137</v>
      </c>
      <c r="D53" s="22">
        <v>21</v>
      </c>
      <c r="E53" s="22"/>
      <c r="F53" s="17">
        <v>11</v>
      </c>
      <c r="G53" s="13">
        <v>0</v>
      </c>
      <c r="H53" s="17">
        <v>10</v>
      </c>
      <c r="I53" s="17">
        <v>65</v>
      </c>
      <c r="J53" s="12">
        <v>0</v>
      </c>
      <c r="K53" s="12">
        <v>4</v>
      </c>
      <c r="L53" s="17">
        <v>26</v>
      </c>
      <c r="M53" s="13">
        <v>0</v>
      </c>
    </row>
    <row r="54" spans="1:13" ht="17.25" thickBot="1">
      <c r="A54" s="21"/>
      <c r="B54" s="14" t="s">
        <v>9</v>
      </c>
      <c r="C54" s="17">
        <f>SUM(D54:M54)</f>
        <v>169</v>
      </c>
      <c r="D54" s="23">
        <v>25</v>
      </c>
      <c r="E54" s="23"/>
      <c r="F54" s="17">
        <v>19</v>
      </c>
      <c r="G54" s="13">
        <v>0</v>
      </c>
      <c r="H54" s="17">
        <v>8</v>
      </c>
      <c r="I54" s="17">
        <v>28</v>
      </c>
      <c r="J54" s="19">
        <v>1</v>
      </c>
      <c r="K54" s="12">
        <v>5</v>
      </c>
      <c r="L54" s="17">
        <v>83</v>
      </c>
      <c r="M54" s="13">
        <v>0</v>
      </c>
    </row>
    <row r="55" spans="1:13">
      <c r="A55" s="28" t="s">
        <v>19</v>
      </c>
      <c r="B55" s="28"/>
      <c r="C55" s="28"/>
      <c r="D55" s="29"/>
      <c r="E55" s="29"/>
      <c r="F55" s="28"/>
      <c r="G55" s="28"/>
      <c r="H55" s="28"/>
      <c r="I55" s="28"/>
      <c r="J55" s="28"/>
      <c r="K55" s="28"/>
      <c r="L55" s="28"/>
      <c r="M55" s="28"/>
    </row>
    <row r="56" spans="1:13">
      <c r="A56" s="27" t="s">
        <v>23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</sheetData>
  <mergeCells count="74">
    <mergeCell ref="D28:E28"/>
    <mergeCell ref="D29:E29"/>
    <mergeCell ref="D30:E30"/>
    <mergeCell ref="D23:E23"/>
    <mergeCell ref="D24:E24"/>
    <mergeCell ref="A28:A30"/>
    <mergeCell ref="A1:M1"/>
    <mergeCell ref="A2:M2"/>
    <mergeCell ref="A3:B3"/>
    <mergeCell ref="D8:E8"/>
    <mergeCell ref="D9:E9"/>
    <mergeCell ref="A4:A6"/>
    <mergeCell ref="A7:A9"/>
    <mergeCell ref="D3:E3"/>
    <mergeCell ref="D4:E4"/>
    <mergeCell ref="D5:E5"/>
    <mergeCell ref="D6:E6"/>
    <mergeCell ref="D7:E7"/>
    <mergeCell ref="D17:E17"/>
    <mergeCell ref="D26:E26"/>
    <mergeCell ref="D27:E27"/>
    <mergeCell ref="D15:E15"/>
    <mergeCell ref="D16:E16"/>
    <mergeCell ref="A56:M56"/>
    <mergeCell ref="D18:E18"/>
    <mergeCell ref="D19:E19"/>
    <mergeCell ref="D20:E20"/>
    <mergeCell ref="D21:E21"/>
    <mergeCell ref="D22:E22"/>
    <mergeCell ref="A55:M55"/>
    <mergeCell ref="D25:E25"/>
    <mergeCell ref="D33:E33"/>
    <mergeCell ref="A34:A36"/>
    <mergeCell ref="D34:E34"/>
    <mergeCell ref="D35:E35"/>
    <mergeCell ref="D36:E36"/>
    <mergeCell ref="A25:A27"/>
    <mergeCell ref="D10:E10"/>
    <mergeCell ref="D11:E11"/>
    <mergeCell ref="D12:E12"/>
    <mergeCell ref="D13:E13"/>
    <mergeCell ref="D14:E14"/>
    <mergeCell ref="A10:A12"/>
    <mergeCell ref="A13:A15"/>
    <mergeCell ref="A16:A18"/>
    <mergeCell ref="A19:A21"/>
    <mergeCell ref="A22:A24"/>
    <mergeCell ref="A40:A42"/>
    <mergeCell ref="D40:E40"/>
    <mergeCell ref="D41:E41"/>
    <mergeCell ref="D42:E42"/>
    <mergeCell ref="D31:E31"/>
    <mergeCell ref="D32:E32"/>
    <mergeCell ref="A31:A33"/>
    <mergeCell ref="A37:A39"/>
    <mergeCell ref="D37:E37"/>
    <mergeCell ref="D38:E38"/>
    <mergeCell ref="D39:E39"/>
    <mergeCell ref="A46:A48"/>
    <mergeCell ref="D46:E46"/>
    <mergeCell ref="D47:E47"/>
    <mergeCell ref="D48:E48"/>
    <mergeCell ref="A43:A45"/>
    <mergeCell ref="D43:E43"/>
    <mergeCell ref="D44:E44"/>
    <mergeCell ref="D45:E45"/>
    <mergeCell ref="A52:A54"/>
    <mergeCell ref="D52:E52"/>
    <mergeCell ref="D53:E53"/>
    <mergeCell ref="D54:E54"/>
    <mergeCell ref="A49:A51"/>
    <mergeCell ref="D49:E49"/>
    <mergeCell ref="D50:E50"/>
    <mergeCell ref="D51:E51"/>
  </mergeCells>
  <phoneticPr fontId="5" type="noConversion"/>
  <printOptions horizontalCentered="1"/>
  <pageMargins left="0.70866141732283472" right="0.70866141732283472" top="0.55118110236220474" bottom="0.55118110236220474" header="0.31496062992125984" footer="0.31496062992125984"/>
  <pageSetup paperSize="8" scale="81" orientation="landscape" r:id="rId1"/>
  <rowBreaks count="2" manualBreakCount="2">
    <brk id="36" max="12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桃園市政府環境保護局人員概況（按業務別分）</vt:lpstr>
      <vt:lpstr>'桃園市政府環境保護局人員概況（按業務別分）'!Print_Area</vt:lpstr>
      <vt:lpstr>'桃園市政府環境保護局人員概況（按業務別分）'!Print_Titles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杜慧玲</cp:lastModifiedBy>
  <cp:lastPrinted>2025-04-18T07:49:58Z</cp:lastPrinted>
  <dcterms:created xsi:type="dcterms:W3CDTF">2016-09-05T05:17:48Z</dcterms:created>
  <dcterms:modified xsi:type="dcterms:W3CDTF">2026-05-26T01:31:17Z</dcterms:modified>
</cp:coreProperties>
</file>