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工作\環保局\安琪交接任用資料_NEW\給其他科室資料\給會計室-性別統計\1150604給會計室-性別統計\"/>
    </mc:Choice>
  </mc:AlternateContent>
  <xr:revisionPtr revIDLastSave="0" documentId="13_ncr:1_{9AE7315F-1FB3-40C5-BADE-1D58AB5611FF}" xr6:coauthVersionLast="47" xr6:coauthVersionMax="47" xr10:uidLastSave="{00000000-0000-0000-0000-000000000000}"/>
  <bookViews>
    <workbookView xWindow="690" yWindow="990" windowWidth="14445" windowHeight="14490" xr2:uid="{00000000-000D-0000-FFFF-FFFF00000000}"/>
  </bookViews>
  <sheets>
    <sheet name="桃園市政府環境保護局人員概況（按官等別分）" sheetId="1" r:id="rId1"/>
  </sheets>
  <definedNames>
    <definedName name="_xlnm.Print_Area" localSheetId="0">'桃園市政府環境保護局人員概況（按官等別分）'!$A$1:$J$47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5" i="1" l="1"/>
  <c r="C54" i="1"/>
  <c r="C53" i="1"/>
  <c r="C52" i="1"/>
  <c r="C51" i="1"/>
  <c r="C50" i="1"/>
  <c r="E50" i="1"/>
  <c r="F50" i="1"/>
  <c r="G50" i="1"/>
  <c r="H50" i="1"/>
  <c r="I50" i="1"/>
  <c r="D50" i="1"/>
  <c r="C48" i="1" l="1"/>
  <c r="C49" i="1"/>
  <c r="I47" i="1"/>
  <c r="G47" i="1"/>
  <c r="H47" i="1"/>
  <c r="D47" i="1" l="1"/>
  <c r="E47" i="1"/>
  <c r="F47" i="1"/>
  <c r="C47" i="1" l="1"/>
  <c r="C44" i="1"/>
  <c r="C45" i="1"/>
  <c r="C46" i="1"/>
  <c r="C43" i="1"/>
  <c r="C42" i="1"/>
  <c r="C41" i="1"/>
  <c r="C39" i="1" l="1"/>
  <c r="C40" i="1"/>
  <c r="C38" i="1"/>
  <c r="I37" i="1" l="1"/>
  <c r="H37" i="1"/>
  <c r="G37" i="1"/>
  <c r="F37" i="1"/>
  <c r="I36" i="1"/>
  <c r="H36" i="1"/>
  <c r="G36" i="1"/>
  <c r="F36" i="1"/>
  <c r="E36" i="1"/>
  <c r="C37" i="1" l="1"/>
  <c r="C36" i="1"/>
  <c r="I35" i="1"/>
  <c r="H35" i="1"/>
  <c r="G35" i="1"/>
  <c r="F35" i="1"/>
  <c r="E35" i="1"/>
  <c r="D35" i="1"/>
  <c r="C35" i="1" l="1"/>
  <c r="I32" i="1"/>
  <c r="I29" i="1"/>
  <c r="I26" i="1"/>
  <c r="I23" i="1"/>
  <c r="I20" i="1"/>
  <c r="I17" i="1"/>
  <c r="I14" i="1"/>
  <c r="I11" i="1"/>
  <c r="I8" i="1"/>
  <c r="I5" i="1"/>
  <c r="H32" i="1"/>
  <c r="H29" i="1"/>
  <c r="H26" i="1"/>
  <c r="H23" i="1"/>
  <c r="H20" i="1"/>
  <c r="H17" i="1"/>
  <c r="H14" i="1"/>
  <c r="H11" i="1"/>
  <c r="H8" i="1"/>
  <c r="H5" i="1"/>
  <c r="G32" i="1"/>
  <c r="G29" i="1"/>
  <c r="G26" i="1"/>
  <c r="G23" i="1"/>
  <c r="G20" i="1"/>
  <c r="G17" i="1"/>
  <c r="G14" i="1"/>
  <c r="G11" i="1"/>
  <c r="G8" i="1"/>
  <c r="G5" i="1"/>
  <c r="F32" i="1"/>
  <c r="F29" i="1"/>
  <c r="F26" i="1"/>
  <c r="F23" i="1"/>
  <c r="F20" i="1"/>
  <c r="F17" i="1"/>
  <c r="F14" i="1"/>
  <c r="F11" i="1"/>
  <c r="F8" i="1"/>
  <c r="F5" i="1"/>
  <c r="E32" i="1"/>
  <c r="E29" i="1"/>
  <c r="E26" i="1"/>
  <c r="E23" i="1"/>
  <c r="E20" i="1"/>
  <c r="E17" i="1"/>
  <c r="E14" i="1"/>
  <c r="E11" i="1"/>
  <c r="E8" i="1"/>
  <c r="E5" i="1"/>
  <c r="D32" i="1"/>
  <c r="D29" i="1"/>
  <c r="D26" i="1"/>
  <c r="D23" i="1"/>
  <c r="D20" i="1"/>
  <c r="D17" i="1"/>
  <c r="D14" i="1"/>
  <c r="D11" i="1"/>
  <c r="D8" i="1"/>
  <c r="D5" i="1"/>
  <c r="C34" i="1"/>
  <c r="C33" i="1"/>
  <c r="C31" i="1"/>
  <c r="C30" i="1"/>
  <c r="C28" i="1"/>
  <c r="C27" i="1"/>
  <c r="C25" i="1"/>
  <c r="C24" i="1"/>
  <c r="C22" i="1"/>
  <c r="C21" i="1"/>
  <c r="C19" i="1"/>
  <c r="C18" i="1"/>
  <c r="C16" i="1"/>
  <c r="C15" i="1"/>
  <c r="C13" i="1"/>
  <c r="C12" i="1"/>
  <c r="C10" i="1"/>
  <c r="C9" i="1"/>
  <c r="C7" i="1"/>
  <c r="C6" i="1"/>
  <c r="C32" i="1" l="1"/>
  <c r="C26" i="1"/>
  <c r="C29" i="1"/>
  <c r="C17" i="1"/>
  <c r="C14" i="1"/>
  <c r="C8" i="1"/>
  <c r="C5" i="1"/>
  <c r="C23" i="1"/>
  <c r="C20" i="1"/>
  <c r="C11" i="1"/>
</calcChain>
</file>

<file path=xl/sharedStrings.xml><?xml version="1.0" encoding="utf-8"?>
<sst xmlns="http://schemas.openxmlformats.org/spreadsheetml/2006/main" count="79" uniqueCount="31">
  <si>
    <t>小計</t>
    <phoneticPr fontId="2" type="noConversion"/>
  </si>
  <si>
    <t>簡任
(10-14職等)</t>
    <phoneticPr fontId="2" type="noConversion"/>
  </si>
  <si>
    <t>薦任
(6-9職等)</t>
    <phoneticPr fontId="2" type="noConversion"/>
  </si>
  <si>
    <t>委任
(1-5職等)</t>
    <phoneticPr fontId="2" type="noConversion"/>
  </si>
  <si>
    <t>男</t>
    <phoneticPr fontId="2" type="noConversion"/>
  </si>
  <si>
    <t>女</t>
    <phoneticPr fontId="2" type="noConversion"/>
  </si>
  <si>
    <t>小計</t>
    <phoneticPr fontId="1" type="noConversion"/>
  </si>
  <si>
    <t xml:space="preserve"> 單位：人</t>
    <phoneticPr fontId="2" type="noConversion"/>
  </si>
  <si>
    <t>約聘(僱)</t>
    <phoneticPr fontId="2" type="noConversion"/>
  </si>
  <si>
    <t>98年底</t>
    <phoneticPr fontId="2" type="noConversion"/>
  </si>
  <si>
    <t>99年底</t>
    <phoneticPr fontId="2" type="noConversion"/>
  </si>
  <si>
    <t>100年底</t>
    <phoneticPr fontId="2" type="noConversion"/>
  </si>
  <si>
    <t>101年底</t>
    <phoneticPr fontId="2" type="noConversion"/>
  </si>
  <si>
    <t>102年底</t>
    <phoneticPr fontId="2" type="noConversion"/>
  </si>
  <si>
    <t>103年底</t>
  </si>
  <si>
    <t>104年底</t>
    <phoneticPr fontId="2" type="noConversion"/>
  </si>
  <si>
    <t>桃園市政府環境保護局人員概況－按官等別分</t>
    <phoneticPr fontId="2" type="noConversion"/>
  </si>
  <si>
    <t>工員</t>
    <phoneticPr fontId="2" type="noConversion"/>
  </si>
  <si>
    <t>年底別/官等別</t>
    <phoneticPr fontId="2" type="noConversion"/>
  </si>
  <si>
    <t>105年底</t>
    <phoneticPr fontId="2" type="noConversion"/>
  </si>
  <si>
    <t>106年底</t>
    <phoneticPr fontId="2" type="noConversion"/>
  </si>
  <si>
    <t>107年底</t>
    <phoneticPr fontId="2" type="noConversion"/>
  </si>
  <si>
    <t>特任、
比照簡任</t>
    <phoneticPr fontId="2" type="noConversion"/>
  </si>
  <si>
    <t>資料來源：桃園市政府環境保護局。</t>
    <phoneticPr fontId="2" type="noConversion"/>
  </si>
  <si>
    <t>108年底</t>
    <phoneticPr fontId="2" type="noConversion"/>
  </si>
  <si>
    <t>109年底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</si>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</sst>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sz val="12"/>
      <name val="新細明體"/>
      <family val="1"/>
      <charset val="136"/>
    </font>
    <font>
      <sz val="16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1" fontId="5" fillId="0" borderId="0" xfId="0" applyNumberFormat="1" applyFont="1" applyAlignment="1">
      <alignment horizontal="righ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7" fillId="0" borderId="7" xfId="0" applyFont="1" applyBorder="1" applyAlignment="1">
      <alignment horizontal="center" vertical="center"/>
    </xf>
    <xf numFmtId="41" fontId="7" fillId="0" borderId="0" xfId="0" applyNumberFormat="1" applyFont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41" fontId="7" fillId="0" borderId="13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41" fontId="9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5"/>
  <sheetViews>
    <sheetView tabSelected="1" topLeftCell="B1" zoomScale="70" zoomScaleNormal="70" workbookViewId="0">
      <pane xSplit="2" ySplit="4" topLeftCell="D5" activePane="bottomRight" state="frozen"/>
      <selection activeCell="B1" sqref="B1"/>
      <selection pane="topRight" activeCell="D1" sqref="D1"/>
      <selection pane="bottomLeft" activeCell="B5" sqref="B5"/>
      <selection pane="bottomRight" activeCell="I68" sqref="I68"/>
    </sheetView>
  </sheetViews>
  <sheetFormatPr defaultRowHeight="16.5" x14ac:dyDescent="0.25"/>
  <cols>
    <col min="1" max="9" width="13.625" customWidth="1"/>
  </cols>
  <sheetData>
    <row r="1" spans="1:11" ht="21" x14ac:dyDescent="0.25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11" ht="17.25" thickBot="1" x14ac:dyDescent="0.3">
      <c r="A2" s="21" t="s">
        <v>7</v>
      </c>
      <c r="B2" s="21"/>
      <c r="C2" s="21"/>
      <c r="D2" s="21"/>
      <c r="E2" s="21"/>
      <c r="F2" s="21"/>
      <c r="G2" s="21"/>
      <c r="H2" s="21"/>
      <c r="I2" s="21"/>
    </row>
    <row r="3" spans="1:11" ht="25.5" customHeight="1" x14ac:dyDescent="0.25">
      <c r="A3" s="22" t="s">
        <v>18</v>
      </c>
      <c r="B3" s="22"/>
      <c r="C3" s="30" t="s">
        <v>0</v>
      </c>
      <c r="D3" s="32" t="s">
        <v>22</v>
      </c>
      <c r="E3" s="24" t="s">
        <v>1</v>
      </c>
      <c r="F3" s="24" t="s">
        <v>2</v>
      </c>
      <c r="G3" s="24" t="s">
        <v>3</v>
      </c>
      <c r="H3" s="26" t="s">
        <v>8</v>
      </c>
      <c r="I3" s="28" t="s">
        <v>17</v>
      </c>
    </row>
    <row r="4" spans="1:11" ht="17.25" customHeight="1" thickBot="1" x14ac:dyDescent="0.3">
      <c r="A4" s="23"/>
      <c r="B4" s="23"/>
      <c r="C4" s="31"/>
      <c r="D4" s="33"/>
      <c r="E4" s="25"/>
      <c r="F4" s="25"/>
      <c r="G4" s="25"/>
      <c r="H4" s="27"/>
      <c r="I4" s="29"/>
    </row>
    <row r="5" spans="1:11" ht="21" x14ac:dyDescent="0.25">
      <c r="A5" s="34" t="s">
        <v>9</v>
      </c>
      <c r="B5" s="7" t="s">
        <v>6</v>
      </c>
      <c r="C5" s="8">
        <f t="shared" ref="C5:C34" si="0">SUM(D5:I5)</f>
        <v>192</v>
      </c>
      <c r="D5" s="8">
        <f t="shared" ref="D5:I5" si="1">D6+D7</f>
        <v>0</v>
      </c>
      <c r="E5" s="8">
        <f t="shared" si="1"/>
        <v>1</v>
      </c>
      <c r="F5" s="8">
        <f t="shared" si="1"/>
        <v>45</v>
      </c>
      <c r="G5" s="8">
        <f t="shared" si="1"/>
        <v>35</v>
      </c>
      <c r="H5" s="8">
        <f t="shared" si="1"/>
        <v>49</v>
      </c>
      <c r="I5" s="8">
        <f t="shared" si="1"/>
        <v>62</v>
      </c>
      <c r="K5" s="3"/>
    </row>
    <row r="6" spans="1:11" x14ac:dyDescent="0.25">
      <c r="A6" s="11"/>
      <c r="B6" s="9" t="s">
        <v>4</v>
      </c>
      <c r="C6" s="8">
        <f t="shared" si="0"/>
        <v>76</v>
      </c>
      <c r="D6" s="8">
        <v>0</v>
      </c>
      <c r="E6" s="8">
        <v>1</v>
      </c>
      <c r="F6" s="8">
        <v>28</v>
      </c>
      <c r="G6" s="8">
        <v>20</v>
      </c>
      <c r="H6" s="8">
        <v>16</v>
      </c>
      <c r="I6" s="8">
        <v>11</v>
      </c>
    </row>
    <row r="7" spans="1:11" x14ac:dyDescent="0.25">
      <c r="A7" s="11"/>
      <c r="B7" s="9" t="s">
        <v>5</v>
      </c>
      <c r="C7" s="8">
        <f t="shared" si="0"/>
        <v>116</v>
      </c>
      <c r="D7" s="8">
        <v>0</v>
      </c>
      <c r="E7" s="8">
        <v>0</v>
      </c>
      <c r="F7" s="8">
        <v>17</v>
      </c>
      <c r="G7" s="8">
        <v>15</v>
      </c>
      <c r="H7" s="8">
        <v>33</v>
      </c>
      <c r="I7" s="8">
        <v>51</v>
      </c>
    </row>
    <row r="8" spans="1:11" x14ac:dyDescent="0.25">
      <c r="A8" s="11" t="s">
        <v>10</v>
      </c>
      <c r="B8" s="9" t="s">
        <v>6</v>
      </c>
      <c r="C8" s="8">
        <f t="shared" si="0"/>
        <v>207</v>
      </c>
      <c r="D8" s="8">
        <f t="shared" ref="D8:I8" si="2">D9+D10</f>
        <v>0</v>
      </c>
      <c r="E8" s="8">
        <f t="shared" si="2"/>
        <v>1</v>
      </c>
      <c r="F8" s="8">
        <f t="shared" si="2"/>
        <v>52</v>
      </c>
      <c r="G8" s="8">
        <f t="shared" si="2"/>
        <v>32</v>
      </c>
      <c r="H8" s="8">
        <f t="shared" si="2"/>
        <v>57</v>
      </c>
      <c r="I8" s="8">
        <f t="shared" si="2"/>
        <v>65</v>
      </c>
    </row>
    <row r="9" spans="1:11" x14ac:dyDescent="0.25">
      <c r="A9" s="11"/>
      <c r="B9" s="9" t="s">
        <v>4</v>
      </c>
      <c r="C9" s="8">
        <f t="shared" si="0"/>
        <v>80</v>
      </c>
      <c r="D9" s="8">
        <v>0</v>
      </c>
      <c r="E9" s="8">
        <v>1</v>
      </c>
      <c r="F9" s="8">
        <v>34</v>
      </c>
      <c r="G9" s="8">
        <v>18</v>
      </c>
      <c r="H9" s="8">
        <v>13</v>
      </c>
      <c r="I9" s="8">
        <v>14</v>
      </c>
    </row>
    <row r="10" spans="1:11" x14ac:dyDescent="0.25">
      <c r="A10" s="11"/>
      <c r="B10" s="9" t="s">
        <v>5</v>
      </c>
      <c r="C10" s="8">
        <f t="shared" si="0"/>
        <v>127</v>
      </c>
      <c r="D10" s="8">
        <v>0</v>
      </c>
      <c r="E10" s="8">
        <v>0</v>
      </c>
      <c r="F10" s="8">
        <v>18</v>
      </c>
      <c r="G10" s="8">
        <v>14</v>
      </c>
      <c r="H10" s="8">
        <v>44</v>
      </c>
      <c r="I10" s="8">
        <v>51</v>
      </c>
    </row>
    <row r="11" spans="1:11" x14ac:dyDescent="0.25">
      <c r="A11" s="11" t="s">
        <v>11</v>
      </c>
      <c r="B11" s="9" t="s">
        <v>6</v>
      </c>
      <c r="C11" s="8">
        <f t="shared" si="0"/>
        <v>221</v>
      </c>
      <c r="D11" s="8">
        <f t="shared" ref="D11:I11" si="3">D12+D13</f>
        <v>1</v>
      </c>
      <c r="E11" s="8">
        <f t="shared" si="3"/>
        <v>2</v>
      </c>
      <c r="F11" s="8">
        <f t="shared" si="3"/>
        <v>56</v>
      </c>
      <c r="G11" s="8">
        <f t="shared" si="3"/>
        <v>32</v>
      </c>
      <c r="H11" s="8">
        <f t="shared" si="3"/>
        <v>68</v>
      </c>
      <c r="I11" s="8">
        <f t="shared" si="3"/>
        <v>62</v>
      </c>
    </row>
    <row r="12" spans="1:11" x14ac:dyDescent="0.25">
      <c r="A12" s="11"/>
      <c r="B12" s="9" t="s">
        <v>4</v>
      </c>
      <c r="C12" s="8">
        <f t="shared" si="0"/>
        <v>86</v>
      </c>
      <c r="D12" s="8">
        <v>1</v>
      </c>
      <c r="E12" s="8">
        <v>2</v>
      </c>
      <c r="F12" s="8">
        <v>32</v>
      </c>
      <c r="G12" s="8">
        <v>18</v>
      </c>
      <c r="H12" s="8">
        <v>19</v>
      </c>
      <c r="I12" s="8">
        <v>14</v>
      </c>
    </row>
    <row r="13" spans="1:11" x14ac:dyDescent="0.25">
      <c r="A13" s="11"/>
      <c r="B13" s="9" t="s">
        <v>5</v>
      </c>
      <c r="C13" s="8">
        <f t="shared" si="0"/>
        <v>135</v>
      </c>
      <c r="D13" s="8">
        <v>0</v>
      </c>
      <c r="E13" s="8">
        <v>0</v>
      </c>
      <c r="F13" s="8">
        <v>24</v>
      </c>
      <c r="G13" s="8">
        <v>14</v>
      </c>
      <c r="H13" s="8">
        <v>49</v>
      </c>
      <c r="I13" s="8">
        <v>48</v>
      </c>
    </row>
    <row r="14" spans="1:11" x14ac:dyDescent="0.25">
      <c r="A14" s="11" t="s">
        <v>12</v>
      </c>
      <c r="B14" s="9" t="s">
        <v>6</v>
      </c>
      <c r="C14" s="8">
        <f t="shared" si="0"/>
        <v>254</v>
      </c>
      <c r="D14" s="8">
        <f t="shared" ref="D14:I14" si="4">D15+D16</f>
        <v>1</v>
      </c>
      <c r="E14" s="8">
        <f t="shared" si="4"/>
        <v>2</v>
      </c>
      <c r="F14" s="8">
        <f t="shared" si="4"/>
        <v>65</v>
      </c>
      <c r="G14" s="8">
        <f t="shared" si="4"/>
        <v>49</v>
      </c>
      <c r="H14" s="8">
        <f t="shared" si="4"/>
        <v>79</v>
      </c>
      <c r="I14" s="8">
        <f t="shared" si="4"/>
        <v>58</v>
      </c>
    </row>
    <row r="15" spans="1:11" x14ac:dyDescent="0.25">
      <c r="A15" s="11"/>
      <c r="B15" s="9" t="s">
        <v>4</v>
      </c>
      <c r="C15" s="8">
        <f t="shared" si="0"/>
        <v>102</v>
      </c>
      <c r="D15" s="8">
        <v>1</v>
      </c>
      <c r="E15" s="8">
        <v>2</v>
      </c>
      <c r="F15" s="8">
        <v>39</v>
      </c>
      <c r="G15" s="8">
        <v>24</v>
      </c>
      <c r="H15" s="8">
        <v>24</v>
      </c>
      <c r="I15" s="8">
        <v>12</v>
      </c>
    </row>
    <row r="16" spans="1:11" x14ac:dyDescent="0.25">
      <c r="A16" s="11"/>
      <c r="B16" s="9" t="s">
        <v>5</v>
      </c>
      <c r="C16" s="8">
        <f t="shared" si="0"/>
        <v>152</v>
      </c>
      <c r="D16" s="8">
        <v>0</v>
      </c>
      <c r="E16" s="8">
        <v>0</v>
      </c>
      <c r="F16" s="8">
        <v>26</v>
      </c>
      <c r="G16" s="8">
        <v>25</v>
      </c>
      <c r="H16" s="8">
        <v>55</v>
      </c>
      <c r="I16" s="8">
        <v>46</v>
      </c>
    </row>
    <row r="17" spans="1:9" x14ac:dyDescent="0.25">
      <c r="A17" s="11" t="s">
        <v>13</v>
      </c>
      <c r="B17" s="9" t="s">
        <v>6</v>
      </c>
      <c r="C17" s="8">
        <f t="shared" si="0"/>
        <v>274</v>
      </c>
      <c r="D17" s="8">
        <f t="shared" ref="D17:I17" si="5">D18+D19</f>
        <v>0</v>
      </c>
      <c r="E17" s="8">
        <f t="shared" si="5"/>
        <v>3</v>
      </c>
      <c r="F17" s="8">
        <f t="shared" si="5"/>
        <v>91</v>
      </c>
      <c r="G17" s="8">
        <f t="shared" si="5"/>
        <v>34</v>
      </c>
      <c r="H17" s="8">
        <f t="shared" si="5"/>
        <v>87</v>
      </c>
      <c r="I17" s="8">
        <f t="shared" si="5"/>
        <v>59</v>
      </c>
    </row>
    <row r="18" spans="1:9" x14ac:dyDescent="0.25">
      <c r="A18" s="11"/>
      <c r="B18" s="9" t="s">
        <v>4</v>
      </c>
      <c r="C18" s="8">
        <f t="shared" si="0"/>
        <v>116</v>
      </c>
      <c r="D18" s="8">
        <v>0</v>
      </c>
      <c r="E18" s="8">
        <v>2</v>
      </c>
      <c r="F18" s="8">
        <v>55</v>
      </c>
      <c r="G18" s="8">
        <v>15</v>
      </c>
      <c r="H18" s="8">
        <v>32</v>
      </c>
      <c r="I18" s="8">
        <v>12</v>
      </c>
    </row>
    <row r="19" spans="1:9" x14ac:dyDescent="0.25">
      <c r="A19" s="11"/>
      <c r="B19" s="9" t="s">
        <v>5</v>
      </c>
      <c r="C19" s="8">
        <f t="shared" si="0"/>
        <v>158</v>
      </c>
      <c r="D19" s="8">
        <v>0</v>
      </c>
      <c r="E19" s="8">
        <v>1</v>
      </c>
      <c r="F19" s="8">
        <v>36</v>
      </c>
      <c r="G19" s="8">
        <v>19</v>
      </c>
      <c r="H19" s="8">
        <v>55</v>
      </c>
      <c r="I19" s="8">
        <v>47</v>
      </c>
    </row>
    <row r="20" spans="1:9" x14ac:dyDescent="0.25">
      <c r="A20" s="11" t="s">
        <v>14</v>
      </c>
      <c r="B20" s="9" t="s">
        <v>6</v>
      </c>
      <c r="C20" s="10">
        <f t="shared" si="0"/>
        <v>281</v>
      </c>
      <c r="D20" s="8">
        <f t="shared" ref="D20:I20" si="6">D21+D22</f>
        <v>1</v>
      </c>
      <c r="E20" s="8">
        <f t="shared" si="6"/>
        <v>4</v>
      </c>
      <c r="F20" s="8">
        <f t="shared" si="6"/>
        <v>88</v>
      </c>
      <c r="G20" s="8">
        <f t="shared" si="6"/>
        <v>37</v>
      </c>
      <c r="H20" s="8">
        <f t="shared" si="6"/>
        <v>97</v>
      </c>
      <c r="I20" s="8">
        <f t="shared" si="6"/>
        <v>54</v>
      </c>
    </row>
    <row r="21" spans="1:9" x14ac:dyDescent="0.25">
      <c r="A21" s="11"/>
      <c r="B21" s="9" t="s">
        <v>4</v>
      </c>
      <c r="C21" s="8">
        <f t="shared" si="0"/>
        <v>121</v>
      </c>
      <c r="D21" s="8">
        <v>1</v>
      </c>
      <c r="E21" s="8">
        <v>2</v>
      </c>
      <c r="F21" s="8">
        <v>53</v>
      </c>
      <c r="G21" s="8">
        <v>15</v>
      </c>
      <c r="H21" s="8">
        <v>38</v>
      </c>
      <c r="I21" s="8">
        <v>12</v>
      </c>
    </row>
    <row r="22" spans="1:9" x14ac:dyDescent="0.25">
      <c r="A22" s="11"/>
      <c r="B22" s="9" t="s">
        <v>5</v>
      </c>
      <c r="C22" s="8">
        <f t="shared" si="0"/>
        <v>160</v>
      </c>
      <c r="D22" s="8">
        <v>0</v>
      </c>
      <c r="E22" s="8">
        <v>2</v>
      </c>
      <c r="F22" s="8">
        <v>35</v>
      </c>
      <c r="G22" s="8">
        <v>22</v>
      </c>
      <c r="H22" s="8">
        <v>59</v>
      </c>
      <c r="I22" s="8">
        <v>42</v>
      </c>
    </row>
    <row r="23" spans="1:9" x14ac:dyDescent="0.25">
      <c r="A23" s="11" t="s">
        <v>15</v>
      </c>
      <c r="B23" s="9" t="s">
        <v>6</v>
      </c>
      <c r="C23" s="10">
        <f t="shared" si="0"/>
        <v>286</v>
      </c>
      <c r="D23" s="8">
        <f t="shared" ref="D23:I23" si="7">D24+D25</f>
        <v>1</v>
      </c>
      <c r="E23" s="8">
        <f t="shared" si="7"/>
        <v>5</v>
      </c>
      <c r="F23" s="8">
        <f t="shared" si="7"/>
        <v>90</v>
      </c>
      <c r="G23" s="8">
        <f t="shared" si="7"/>
        <v>40</v>
      </c>
      <c r="H23" s="8">
        <f t="shared" si="7"/>
        <v>96</v>
      </c>
      <c r="I23" s="8">
        <f t="shared" si="7"/>
        <v>54</v>
      </c>
    </row>
    <row r="24" spans="1:9" x14ac:dyDescent="0.25">
      <c r="A24" s="11"/>
      <c r="B24" s="9" t="s">
        <v>4</v>
      </c>
      <c r="C24" s="8">
        <f t="shared" si="0"/>
        <v>125</v>
      </c>
      <c r="D24" s="8">
        <v>1</v>
      </c>
      <c r="E24" s="8">
        <v>3</v>
      </c>
      <c r="F24" s="8">
        <v>53</v>
      </c>
      <c r="G24" s="8">
        <v>17</v>
      </c>
      <c r="H24" s="8">
        <v>37</v>
      </c>
      <c r="I24" s="8">
        <v>14</v>
      </c>
    </row>
    <row r="25" spans="1:9" x14ac:dyDescent="0.25">
      <c r="A25" s="11"/>
      <c r="B25" s="9" t="s">
        <v>5</v>
      </c>
      <c r="C25" s="8">
        <f t="shared" si="0"/>
        <v>161</v>
      </c>
      <c r="D25" s="8">
        <v>0</v>
      </c>
      <c r="E25" s="8">
        <v>2</v>
      </c>
      <c r="F25" s="8">
        <v>37</v>
      </c>
      <c r="G25" s="8">
        <v>23</v>
      </c>
      <c r="H25" s="8">
        <v>59</v>
      </c>
      <c r="I25" s="8">
        <v>40</v>
      </c>
    </row>
    <row r="26" spans="1:9" x14ac:dyDescent="0.25">
      <c r="A26" s="11" t="s">
        <v>19</v>
      </c>
      <c r="B26" s="9" t="s">
        <v>6</v>
      </c>
      <c r="C26" s="10">
        <f t="shared" si="0"/>
        <v>317</v>
      </c>
      <c r="D26" s="8">
        <f t="shared" ref="D26:I26" si="8">D27+D28</f>
        <v>1</v>
      </c>
      <c r="E26" s="8">
        <f t="shared" si="8"/>
        <v>6</v>
      </c>
      <c r="F26" s="8">
        <f t="shared" si="8"/>
        <v>103</v>
      </c>
      <c r="G26" s="8">
        <f t="shared" si="8"/>
        <v>45</v>
      </c>
      <c r="H26" s="8">
        <f t="shared" si="8"/>
        <v>106</v>
      </c>
      <c r="I26" s="8">
        <f t="shared" si="8"/>
        <v>56</v>
      </c>
    </row>
    <row r="27" spans="1:9" x14ac:dyDescent="0.25">
      <c r="A27" s="11"/>
      <c r="B27" s="9" t="s">
        <v>4</v>
      </c>
      <c r="C27" s="8">
        <f t="shared" si="0"/>
        <v>140</v>
      </c>
      <c r="D27" s="8">
        <v>1</v>
      </c>
      <c r="E27" s="8">
        <v>3</v>
      </c>
      <c r="F27" s="8">
        <v>62</v>
      </c>
      <c r="G27" s="8">
        <v>19</v>
      </c>
      <c r="H27" s="8">
        <v>41</v>
      </c>
      <c r="I27" s="8">
        <v>14</v>
      </c>
    </row>
    <row r="28" spans="1:9" x14ac:dyDescent="0.25">
      <c r="A28" s="11"/>
      <c r="B28" s="9" t="s">
        <v>5</v>
      </c>
      <c r="C28" s="10">
        <f t="shared" si="0"/>
        <v>177</v>
      </c>
      <c r="D28" s="8">
        <v>0</v>
      </c>
      <c r="E28" s="8">
        <v>3</v>
      </c>
      <c r="F28" s="8">
        <v>41</v>
      </c>
      <c r="G28" s="8">
        <v>26</v>
      </c>
      <c r="H28" s="8">
        <v>65</v>
      </c>
      <c r="I28" s="8">
        <v>42</v>
      </c>
    </row>
    <row r="29" spans="1:9" x14ac:dyDescent="0.25">
      <c r="A29" s="11" t="s">
        <v>20</v>
      </c>
      <c r="B29" s="9" t="s">
        <v>6</v>
      </c>
      <c r="C29" s="10">
        <f t="shared" si="0"/>
        <v>312</v>
      </c>
      <c r="D29" s="8">
        <f t="shared" ref="D29:I29" si="9">D30+D31</f>
        <v>1</v>
      </c>
      <c r="E29" s="8">
        <f t="shared" si="9"/>
        <v>6</v>
      </c>
      <c r="F29" s="8">
        <f t="shared" si="9"/>
        <v>108</v>
      </c>
      <c r="G29" s="8">
        <f t="shared" si="9"/>
        <v>31</v>
      </c>
      <c r="H29" s="8">
        <f t="shared" si="9"/>
        <v>110</v>
      </c>
      <c r="I29" s="8">
        <f t="shared" si="9"/>
        <v>56</v>
      </c>
    </row>
    <row r="30" spans="1:9" x14ac:dyDescent="0.25">
      <c r="A30" s="11"/>
      <c r="B30" s="9" t="s">
        <v>4</v>
      </c>
      <c r="C30" s="8">
        <f t="shared" si="0"/>
        <v>139</v>
      </c>
      <c r="D30" s="8">
        <v>1</v>
      </c>
      <c r="E30" s="8">
        <v>4</v>
      </c>
      <c r="F30" s="8">
        <v>66</v>
      </c>
      <c r="G30" s="8">
        <v>12</v>
      </c>
      <c r="H30" s="8">
        <v>43</v>
      </c>
      <c r="I30" s="8">
        <v>13</v>
      </c>
    </row>
    <row r="31" spans="1:9" x14ac:dyDescent="0.25">
      <c r="A31" s="11"/>
      <c r="B31" s="9" t="s">
        <v>5</v>
      </c>
      <c r="C31" s="10">
        <f t="shared" si="0"/>
        <v>173</v>
      </c>
      <c r="D31" s="8">
        <v>0</v>
      </c>
      <c r="E31" s="8">
        <v>2</v>
      </c>
      <c r="F31" s="8">
        <v>42</v>
      </c>
      <c r="G31" s="8">
        <v>19</v>
      </c>
      <c r="H31" s="8">
        <v>67</v>
      </c>
      <c r="I31" s="8">
        <v>43</v>
      </c>
    </row>
    <row r="32" spans="1:9" x14ac:dyDescent="0.25">
      <c r="A32" s="12" t="s">
        <v>21</v>
      </c>
      <c r="B32" s="9" t="s">
        <v>6</v>
      </c>
      <c r="C32" s="10">
        <f t="shared" si="0"/>
        <v>319</v>
      </c>
      <c r="D32" s="8">
        <f t="shared" ref="D32:I32" si="10">D33+D34</f>
        <v>1</v>
      </c>
      <c r="E32" s="8">
        <f t="shared" si="10"/>
        <v>6</v>
      </c>
      <c r="F32" s="8">
        <f t="shared" si="10"/>
        <v>102</v>
      </c>
      <c r="G32" s="8">
        <f t="shared" si="10"/>
        <v>27</v>
      </c>
      <c r="H32" s="8">
        <f t="shared" si="10"/>
        <v>121</v>
      </c>
      <c r="I32" s="8">
        <f t="shared" si="10"/>
        <v>62</v>
      </c>
    </row>
    <row r="33" spans="1:9" x14ac:dyDescent="0.25">
      <c r="A33" s="12"/>
      <c r="B33" s="9" t="s">
        <v>4</v>
      </c>
      <c r="C33" s="8">
        <f t="shared" si="0"/>
        <v>145</v>
      </c>
      <c r="D33" s="8">
        <v>1</v>
      </c>
      <c r="E33" s="8">
        <v>4</v>
      </c>
      <c r="F33" s="8">
        <v>59</v>
      </c>
      <c r="G33" s="8">
        <v>13</v>
      </c>
      <c r="H33" s="8">
        <v>52</v>
      </c>
      <c r="I33" s="8">
        <v>16</v>
      </c>
    </row>
    <row r="34" spans="1:9" x14ac:dyDescent="0.25">
      <c r="A34" s="12"/>
      <c r="B34" s="9" t="s">
        <v>5</v>
      </c>
      <c r="C34" s="10">
        <f t="shared" si="0"/>
        <v>174</v>
      </c>
      <c r="D34" s="8">
        <v>0</v>
      </c>
      <c r="E34" s="8">
        <v>2</v>
      </c>
      <c r="F34" s="8">
        <v>43</v>
      </c>
      <c r="G34" s="8">
        <v>14</v>
      </c>
      <c r="H34" s="8">
        <v>69</v>
      </c>
      <c r="I34" s="8">
        <v>46</v>
      </c>
    </row>
    <row r="35" spans="1:9" x14ac:dyDescent="0.25">
      <c r="A35" s="12" t="s">
        <v>24</v>
      </c>
      <c r="B35" s="9" t="s">
        <v>6</v>
      </c>
      <c r="C35" s="10">
        <f t="shared" ref="C35:C37" si="11">SUM(D35:I35)</f>
        <v>334</v>
      </c>
      <c r="D35" s="8">
        <f t="shared" ref="D35:I35" si="12">D36+D37</f>
        <v>1</v>
      </c>
      <c r="E35" s="8">
        <f t="shared" si="12"/>
        <v>6</v>
      </c>
      <c r="F35" s="8">
        <f t="shared" si="12"/>
        <v>101</v>
      </c>
      <c r="G35" s="8">
        <f t="shared" si="12"/>
        <v>31</v>
      </c>
      <c r="H35" s="8">
        <f t="shared" si="12"/>
        <v>133</v>
      </c>
      <c r="I35" s="8">
        <f t="shared" si="12"/>
        <v>62</v>
      </c>
    </row>
    <row r="36" spans="1:9" x14ac:dyDescent="0.25">
      <c r="A36" s="12"/>
      <c r="B36" s="9" t="s">
        <v>4</v>
      </c>
      <c r="C36" s="8">
        <f t="shared" si="11"/>
        <v>157</v>
      </c>
      <c r="D36" s="8">
        <v>1</v>
      </c>
      <c r="E36" s="8">
        <f>5-1</f>
        <v>4</v>
      </c>
      <c r="F36" s="8">
        <f>66-8</f>
        <v>58</v>
      </c>
      <c r="G36" s="8">
        <f>24-9</f>
        <v>15</v>
      </c>
      <c r="H36" s="8">
        <f>72-8</f>
        <v>64</v>
      </c>
      <c r="I36" s="8">
        <f>16-1</f>
        <v>15</v>
      </c>
    </row>
    <row r="37" spans="1:9" x14ac:dyDescent="0.25">
      <c r="A37" s="12"/>
      <c r="B37" s="9" t="s">
        <v>5</v>
      </c>
      <c r="C37" s="10">
        <f t="shared" si="11"/>
        <v>177</v>
      </c>
      <c r="D37" s="8">
        <v>0</v>
      </c>
      <c r="E37" s="8">
        <v>2</v>
      </c>
      <c r="F37" s="8">
        <f>53-10</f>
        <v>43</v>
      </c>
      <c r="G37" s="8">
        <f>20-4</f>
        <v>16</v>
      </c>
      <c r="H37" s="8">
        <f>80-11</f>
        <v>69</v>
      </c>
      <c r="I37" s="8">
        <f>49-2</f>
        <v>47</v>
      </c>
    </row>
    <row r="38" spans="1:9" x14ac:dyDescent="0.25">
      <c r="A38" s="12" t="s">
        <v>25</v>
      </c>
      <c r="B38" s="9" t="s">
        <v>6</v>
      </c>
      <c r="C38" s="10">
        <f>SUM(D38:I38)</f>
        <v>325</v>
      </c>
      <c r="D38" s="8">
        <v>1</v>
      </c>
      <c r="E38" s="8">
        <v>6</v>
      </c>
      <c r="F38" s="8">
        <v>95</v>
      </c>
      <c r="G38" s="8">
        <v>28</v>
      </c>
      <c r="H38" s="8">
        <v>132</v>
      </c>
      <c r="I38" s="8">
        <v>63</v>
      </c>
    </row>
    <row r="39" spans="1:9" x14ac:dyDescent="0.25">
      <c r="A39" s="12"/>
      <c r="B39" s="9" t="s">
        <v>4</v>
      </c>
      <c r="C39" s="10">
        <f t="shared" ref="C39:C40" si="13">SUM(D39:I39)</f>
        <v>154</v>
      </c>
      <c r="D39" s="8">
        <v>1</v>
      </c>
      <c r="E39" s="8">
        <v>4</v>
      </c>
      <c r="F39" s="8">
        <v>56</v>
      </c>
      <c r="G39" s="8">
        <v>13</v>
      </c>
      <c r="H39" s="8">
        <v>63</v>
      </c>
      <c r="I39" s="8">
        <v>17</v>
      </c>
    </row>
    <row r="40" spans="1:9" x14ac:dyDescent="0.25">
      <c r="A40" s="12"/>
      <c r="B40" s="9" t="s">
        <v>5</v>
      </c>
      <c r="C40" s="10">
        <f t="shared" si="13"/>
        <v>171</v>
      </c>
      <c r="D40" s="8">
        <v>0</v>
      </c>
      <c r="E40" s="8">
        <v>2</v>
      </c>
      <c r="F40" s="8">
        <v>39</v>
      </c>
      <c r="G40" s="8">
        <v>15</v>
      </c>
      <c r="H40" s="8">
        <v>69</v>
      </c>
      <c r="I40" s="8">
        <v>46</v>
      </c>
    </row>
    <row r="41" spans="1:9" x14ac:dyDescent="0.25">
      <c r="A41" s="11" t="s">
        <v>26</v>
      </c>
      <c r="B41" s="9" t="s">
        <v>6</v>
      </c>
      <c r="C41" s="8">
        <f t="shared" ref="C41:C43" si="14">SUM(D41:I41)</f>
        <v>351</v>
      </c>
      <c r="D41" s="8">
        <v>1</v>
      </c>
      <c r="E41" s="8">
        <v>6</v>
      </c>
      <c r="F41" s="8">
        <v>112</v>
      </c>
      <c r="G41" s="8">
        <v>23</v>
      </c>
      <c r="H41" s="8">
        <v>145</v>
      </c>
      <c r="I41" s="8">
        <v>64</v>
      </c>
    </row>
    <row r="42" spans="1:9" x14ac:dyDescent="0.25">
      <c r="A42" s="11"/>
      <c r="B42" s="9" t="s">
        <v>4</v>
      </c>
      <c r="C42" s="8">
        <f t="shared" si="14"/>
        <v>170</v>
      </c>
      <c r="D42" s="8">
        <v>1</v>
      </c>
      <c r="E42" s="8">
        <v>4</v>
      </c>
      <c r="F42" s="8">
        <v>66</v>
      </c>
      <c r="G42" s="8">
        <v>10</v>
      </c>
      <c r="H42" s="8">
        <v>69</v>
      </c>
      <c r="I42" s="8">
        <v>20</v>
      </c>
    </row>
    <row r="43" spans="1:9" x14ac:dyDescent="0.25">
      <c r="A43" s="11"/>
      <c r="B43" s="9" t="s">
        <v>5</v>
      </c>
      <c r="C43" s="8">
        <f t="shared" si="14"/>
        <v>181</v>
      </c>
      <c r="D43" s="8">
        <v>0</v>
      </c>
      <c r="E43" s="8">
        <v>2</v>
      </c>
      <c r="F43" s="8">
        <v>46</v>
      </c>
      <c r="G43" s="8">
        <v>13</v>
      </c>
      <c r="H43" s="8">
        <v>76</v>
      </c>
      <c r="I43" s="8">
        <v>44</v>
      </c>
    </row>
    <row r="44" spans="1:9" x14ac:dyDescent="0.25">
      <c r="A44" s="12" t="s">
        <v>27</v>
      </c>
      <c r="B44" s="9" t="s">
        <v>6</v>
      </c>
      <c r="C44" s="8">
        <f>SUM(D44:I44)</f>
        <v>357</v>
      </c>
      <c r="D44" s="8">
        <v>1</v>
      </c>
      <c r="E44" s="8">
        <v>6</v>
      </c>
      <c r="F44" s="8">
        <v>110</v>
      </c>
      <c r="G44" s="8">
        <v>33</v>
      </c>
      <c r="H44" s="8">
        <v>143</v>
      </c>
      <c r="I44" s="8">
        <v>64</v>
      </c>
    </row>
    <row r="45" spans="1:9" x14ac:dyDescent="0.25">
      <c r="A45" s="12"/>
      <c r="B45" s="9" t="s">
        <v>4</v>
      </c>
      <c r="C45" s="8">
        <f>SUM(D45:I45)</f>
        <v>170</v>
      </c>
      <c r="D45" s="8">
        <v>1</v>
      </c>
      <c r="E45" s="8">
        <v>4</v>
      </c>
      <c r="F45" s="8">
        <v>65</v>
      </c>
      <c r="G45" s="8">
        <v>11</v>
      </c>
      <c r="H45" s="8">
        <v>68</v>
      </c>
      <c r="I45" s="8">
        <v>21</v>
      </c>
    </row>
    <row r="46" spans="1:9" x14ac:dyDescent="0.25">
      <c r="A46" s="13"/>
      <c r="B46" s="9" t="s">
        <v>5</v>
      </c>
      <c r="C46" s="8">
        <f>SUM(D46:I46)</f>
        <v>187</v>
      </c>
      <c r="D46" s="8">
        <v>0</v>
      </c>
      <c r="E46" s="8">
        <v>2</v>
      </c>
      <c r="F46" s="8">
        <v>45</v>
      </c>
      <c r="G46" s="8">
        <v>22</v>
      </c>
      <c r="H46" s="8">
        <v>75</v>
      </c>
      <c r="I46" s="8">
        <v>43</v>
      </c>
    </row>
    <row r="47" spans="1:9" ht="16.5" customHeight="1" x14ac:dyDescent="0.25">
      <c r="A47" s="11" t="s">
        <v>28</v>
      </c>
      <c r="B47" s="9" t="s">
        <v>6</v>
      </c>
      <c r="C47" s="8">
        <f>SUM(D47:I47)</f>
        <v>347</v>
      </c>
      <c r="D47" s="8">
        <f t="shared" ref="D47:E47" si="15">SUM(D48:D49)</f>
        <v>1</v>
      </c>
      <c r="E47" s="8">
        <f t="shared" si="15"/>
        <v>5</v>
      </c>
      <c r="F47" s="8">
        <f>SUM(F48:F49)</f>
        <v>102</v>
      </c>
      <c r="G47" s="8">
        <f t="shared" ref="G47:I47" si="16">SUM(G48:G49)</f>
        <v>35</v>
      </c>
      <c r="H47" s="8">
        <f t="shared" si="16"/>
        <v>143</v>
      </c>
      <c r="I47" s="8">
        <f t="shared" si="16"/>
        <v>61</v>
      </c>
    </row>
    <row r="48" spans="1:9" x14ac:dyDescent="0.25">
      <c r="A48" s="11"/>
      <c r="B48" s="9" t="s">
        <v>4</v>
      </c>
      <c r="C48" s="8">
        <f t="shared" ref="C48:C49" si="17">SUM(D48:I48)</f>
        <v>162</v>
      </c>
      <c r="D48" s="8">
        <v>1</v>
      </c>
      <c r="E48" s="8">
        <v>3</v>
      </c>
      <c r="F48" s="8">
        <v>61</v>
      </c>
      <c r="G48" s="8">
        <v>15</v>
      </c>
      <c r="H48" s="8">
        <v>63</v>
      </c>
      <c r="I48" s="8">
        <v>19</v>
      </c>
    </row>
    <row r="49" spans="1:9" x14ac:dyDescent="0.25">
      <c r="A49" s="11"/>
      <c r="B49" s="9" t="s">
        <v>5</v>
      </c>
      <c r="C49" s="8">
        <f t="shared" si="17"/>
        <v>185</v>
      </c>
      <c r="D49" s="8">
        <v>0</v>
      </c>
      <c r="E49" s="8">
        <v>2</v>
      </c>
      <c r="F49" s="8">
        <v>41</v>
      </c>
      <c r="G49" s="8">
        <v>20</v>
      </c>
      <c r="H49" s="8">
        <v>80</v>
      </c>
      <c r="I49" s="8">
        <v>42</v>
      </c>
    </row>
    <row r="50" spans="1:9" x14ac:dyDescent="0.25">
      <c r="A50" s="11" t="s">
        <v>29</v>
      </c>
      <c r="B50" s="9" t="s">
        <v>6</v>
      </c>
      <c r="C50" s="8">
        <f t="shared" ref="C50:I50" si="18">SUM(C51:C52)</f>
        <v>309</v>
      </c>
      <c r="D50" s="8">
        <f t="shared" si="18"/>
        <v>1</v>
      </c>
      <c r="E50" s="8">
        <f t="shared" si="18"/>
        <v>5</v>
      </c>
      <c r="F50" s="8">
        <f t="shared" si="18"/>
        <v>87</v>
      </c>
      <c r="G50" s="8">
        <f t="shared" si="18"/>
        <v>23</v>
      </c>
      <c r="H50" s="8">
        <f t="shared" si="18"/>
        <v>134</v>
      </c>
      <c r="I50" s="8">
        <f t="shared" si="18"/>
        <v>59</v>
      </c>
    </row>
    <row r="51" spans="1:9" x14ac:dyDescent="0.25">
      <c r="A51" s="11"/>
      <c r="B51" s="9" t="s">
        <v>4</v>
      </c>
      <c r="C51" s="8">
        <f>SUM(D51:I51)</f>
        <v>139</v>
      </c>
      <c r="D51" s="8">
        <v>1</v>
      </c>
      <c r="E51" s="8">
        <v>3</v>
      </c>
      <c r="F51" s="8">
        <v>48</v>
      </c>
      <c r="G51" s="8">
        <v>10</v>
      </c>
      <c r="H51" s="8">
        <v>60</v>
      </c>
      <c r="I51" s="8">
        <v>17</v>
      </c>
    </row>
    <row r="52" spans="1:9" x14ac:dyDescent="0.25">
      <c r="A52" s="11"/>
      <c r="B52" s="9" t="s">
        <v>5</v>
      </c>
      <c r="C52" s="8">
        <f>SUM(D52:I52)</f>
        <v>170</v>
      </c>
      <c r="D52" s="8">
        <v>0</v>
      </c>
      <c r="E52" s="8">
        <v>2</v>
      </c>
      <c r="F52" s="8">
        <v>39</v>
      </c>
      <c r="G52" s="8">
        <v>13</v>
      </c>
      <c r="H52" s="8">
        <v>74</v>
      </c>
      <c r="I52" s="8">
        <v>42</v>
      </c>
    </row>
    <row r="53" spans="1:9" x14ac:dyDescent="0.25">
      <c r="A53" s="11" t="s">
        <v>30</v>
      </c>
      <c r="B53" s="9" t="s">
        <v>6</v>
      </c>
      <c r="C53" s="8">
        <f>SUM(D53:I53)</f>
        <v>321</v>
      </c>
      <c r="D53" s="8">
        <v>1</v>
      </c>
      <c r="E53" s="8">
        <v>6</v>
      </c>
      <c r="F53" s="35">
        <v>92</v>
      </c>
      <c r="G53" s="35">
        <v>29</v>
      </c>
      <c r="H53" s="35">
        <v>136</v>
      </c>
      <c r="I53" s="35">
        <v>57</v>
      </c>
    </row>
    <row r="54" spans="1:9" x14ac:dyDescent="0.25">
      <c r="A54" s="11"/>
      <c r="B54" s="9" t="s">
        <v>4</v>
      </c>
      <c r="C54" s="8">
        <f>SUM(D54:I54)</f>
        <v>139</v>
      </c>
      <c r="D54" s="8">
        <v>1</v>
      </c>
      <c r="E54" s="8">
        <v>4</v>
      </c>
      <c r="F54" s="35">
        <v>48</v>
      </c>
      <c r="G54" s="35">
        <v>12</v>
      </c>
      <c r="H54" s="35">
        <v>58</v>
      </c>
      <c r="I54" s="35">
        <v>16</v>
      </c>
    </row>
    <row r="55" spans="1:9" ht="17.25" thickBot="1" x14ac:dyDescent="0.3">
      <c r="A55" s="19"/>
      <c r="B55" s="9" t="s">
        <v>5</v>
      </c>
      <c r="C55" s="8">
        <f>SUM(D55:I55)</f>
        <v>182</v>
      </c>
      <c r="D55" s="8">
        <v>0</v>
      </c>
      <c r="E55" s="8">
        <v>2</v>
      </c>
      <c r="F55" s="35">
        <v>44</v>
      </c>
      <c r="G55" s="35">
        <v>17</v>
      </c>
      <c r="H55" s="35">
        <v>78</v>
      </c>
      <c r="I55" s="35">
        <v>41</v>
      </c>
    </row>
    <row r="56" spans="1:9" x14ac:dyDescent="0.25">
      <c r="A56" s="14" t="s">
        <v>23</v>
      </c>
      <c r="B56" s="14"/>
      <c r="C56" s="14"/>
      <c r="D56" s="14"/>
      <c r="E56" s="14"/>
      <c r="F56" s="14"/>
      <c r="G56" s="14"/>
      <c r="H56" s="14"/>
      <c r="I56" s="14"/>
    </row>
    <row r="58" spans="1:9" x14ac:dyDescent="0.25">
      <c r="B58" s="2"/>
    </row>
    <row r="59" spans="1:9" x14ac:dyDescent="0.25">
      <c r="B59" s="2"/>
    </row>
    <row r="60" spans="1:9" x14ac:dyDescent="0.25">
      <c r="B60" s="2"/>
    </row>
    <row r="61" spans="1:9" x14ac:dyDescent="0.25">
      <c r="B61" s="2"/>
    </row>
    <row r="62" spans="1:9" x14ac:dyDescent="0.25">
      <c r="B62" s="2"/>
    </row>
    <row r="63" spans="1:9" x14ac:dyDescent="0.25">
      <c r="B63" s="2"/>
    </row>
    <row r="64" spans="1:9" x14ac:dyDescent="0.25">
      <c r="B64" s="2"/>
    </row>
    <row r="65" spans="2:14" x14ac:dyDescent="0.25">
      <c r="B65" s="2"/>
      <c r="J65" s="15"/>
      <c r="K65" s="15"/>
      <c r="L65" s="17"/>
      <c r="M65" s="15"/>
      <c r="N65" s="15"/>
    </row>
    <row r="66" spans="2:14" x14ac:dyDescent="0.25">
      <c r="B66" s="2"/>
      <c r="J66" s="16"/>
      <c r="K66" s="16"/>
      <c r="L66" s="18"/>
      <c r="M66" s="16"/>
      <c r="N66" s="16"/>
    </row>
    <row r="67" spans="2:14" x14ac:dyDescent="0.25">
      <c r="B67" s="2"/>
    </row>
    <row r="74" spans="2:14" x14ac:dyDescent="0.25">
      <c r="D74" s="4"/>
      <c r="E74" s="4"/>
      <c r="F74" s="5"/>
    </row>
    <row r="75" spans="2:14" x14ac:dyDescent="0.25">
      <c r="F75" s="6"/>
    </row>
    <row r="76" spans="2:14" x14ac:dyDescent="0.25">
      <c r="B76" s="2"/>
      <c r="C76" s="1"/>
      <c r="D76" s="1"/>
      <c r="E76" s="1"/>
      <c r="F76" s="1"/>
    </row>
    <row r="77" spans="2:14" x14ac:dyDescent="0.25">
      <c r="B77" s="2"/>
      <c r="C77" s="1"/>
      <c r="D77" s="1"/>
      <c r="E77" s="1"/>
      <c r="F77" s="1"/>
    </row>
    <row r="78" spans="2:14" x14ac:dyDescent="0.25">
      <c r="B78" s="2"/>
      <c r="C78" s="1"/>
      <c r="D78" s="1"/>
      <c r="E78" s="1"/>
      <c r="F78" s="1"/>
    </row>
    <row r="79" spans="2:14" x14ac:dyDescent="0.25">
      <c r="B79" s="2"/>
      <c r="C79" s="1"/>
      <c r="D79" s="1"/>
      <c r="E79" s="1"/>
      <c r="F79" s="1"/>
    </row>
    <row r="80" spans="2:14" x14ac:dyDescent="0.25">
      <c r="B80" s="2"/>
      <c r="C80" s="1"/>
      <c r="D80" s="1"/>
      <c r="E80" s="1"/>
      <c r="F80" s="1"/>
    </row>
    <row r="81" spans="2:6" x14ac:dyDescent="0.25">
      <c r="B81" s="2"/>
      <c r="C81" s="1"/>
      <c r="D81" s="1"/>
      <c r="E81" s="1"/>
      <c r="F81" s="1"/>
    </row>
    <row r="82" spans="2:6" x14ac:dyDescent="0.25">
      <c r="B82" s="2"/>
      <c r="C82" s="1"/>
      <c r="D82" s="1"/>
      <c r="E82" s="1"/>
      <c r="F82" s="1"/>
    </row>
    <row r="83" spans="2:6" x14ac:dyDescent="0.25">
      <c r="B83" s="2"/>
      <c r="C83" s="1"/>
      <c r="D83" s="1"/>
      <c r="E83" s="1"/>
      <c r="F83" s="1"/>
    </row>
    <row r="84" spans="2:6" x14ac:dyDescent="0.25">
      <c r="B84" s="2"/>
      <c r="C84" s="1"/>
      <c r="D84" s="1"/>
      <c r="E84" s="1"/>
      <c r="F84" s="1"/>
    </row>
    <row r="85" spans="2:6" x14ac:dyDescent="0.25">
      <c r="B85" s="2"/>
      <c r="C85" s="1"/>
      <c r="D85" s="1"/>
      <c r="E85" s="1"/>
      <c r="F85" s="1"/>
    </row>
  </sheetData>
  <mergeCells count="33">
    <mergeCell ref="A38:A40"/>
    <mergeCell ref="A35:A37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1:I1"/>
    <mergeCell ref="A2:I2"/>
    <mergeCell ref="A3:B4"/>
    <mergeCell ref="F3:F4"/>
    <mergeCell ref="G3:G4"/>
    <mergeCell ref="H3:H4"/>
    <mergeCell ref="I3:I4"/>
    <mergeCell ref="C3:C4"/>
    <mergeCell ref="D3:D4"/>
    <mergeCell ref="E3:E4"/>
    <mergeCell ref="A41:A43"/>
    <mergeCell ref="A44:A46"/>
    <mergeCell ref="A56:I56"/>
    <mergeCell ref="N65:N66"/>
    <mergeCell ref="J65:J66"/>
    <mergeCell ref="K65:K66"/>
    <mergeCell ref="L65:L66"/>
    <mergeCell ref="M65:M66"/>
    <mergeCell ref="A47:A49"/>
    <mergeCell ref="A50:A52"/>
    <mergeCell ref="A53:A55"/>
  </mergeCells>
  <phoneticPr fontId="2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桃園市政府環境保護局人員概況（按官等別分）</vt:lpstr>
      <vt:lpstr>'桃園市政府環境保護局人員概況（按官等別分）'!Print_Area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羅智偉</cp:lastModifiedBy>
  <cp:lastPrinted>2022-02-08T02:44:57Z</cp:lastPrinted>
  <dcterms:created xsi:type="dcterms:W3CDTF">2014-05-22T01:22:47Z</dcterms:created>
  <dcterms:modified xsi:type="dcterms:W3CDTF">2026-06-04T06:39:30Z</dcterms:modified>
</cp:coreProperties>
</file>