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37E8156F-40CC-4A48-A81C-AF41CD51D69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市車禍受傷急救送醫人次(性別及年齡別)" sheetId="2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1" l="1"/>
  <c r="P13" i="21" s="1"/>
  <c r="C13" i="21"/>
  <c r="L13" i="21" s="1"/>
  <c r="B13" i="21"/>
  <c r="S13" i="21" s="1"/>
  <c r="G14" i="21"/>
  <c r="G12" i="21"/>
  <c r="C12" i="21"/>
  <c r="B12" i="21"/>
  <c r="T12" i="21" s="1"/>
  <c r="G11" i="21"/>
  <c r="C11" i="21"/>
  <c r="B11" i="21" s="1"/>
  <c r="T11" i="21" s="1"/>
  <c r="M13" i="21" l="1"/>
  <c r="N13" i="21"/>
  <c r="O13" i="21"/>
  <c r="Q13" i="21"/>
  <c r="R13" i="21"/>
  <c r="P12" i="21"/>
  <c r="L12" i="21"/>
  <c r="M12" i="21"/>
  <c r="N12" i="21"/>
  <c r="O12" i="21"/>
  <c r="Q12" i="21"/>
  <c r="R12" i="21"/>
  <c r="S12" i="21"/>
  <c r="L11" i="21"/>
  <c r="P11" i="21"/>
  <c r="M11" i="21"/>
  <c r="Q11" i="21"/>
  <c r="N11" i="21"/>
  <c r="R11" i="21"/>
  <c r="O11" i="21"/>
  <c r="S11" i="21"/>
  <c r="G10" i="21"/>
  <c r="C10" i="21"/>
  <c r="B10" i="21" s="1"/>
  <c r="T10" i="21" s="1"/>
  <c r="L10" i="21" l="1"/>
  <c r="P10" i="21"/>
  <c r="M10" i="21"/>
  <c r="O10" i="21"/>
  <c r="S10" i="21"/>
  <c r="Q10" i="21"/>
  <c r="N10" i="21"/>
  <c r="R10" i="21"/>
  <c r="C14" i="21"/>
  <c r="G9" i="21"/>
  <c r="C9" i="21"/>
  <c r="G8" i="21"/>
  <c r="C8" i="21"/>
  <c r="G7" i="21"/>
  <c r="C7" i="21"/>
  <c r="G6" i="21"/>
  <c r="C6" i="21"/>
  <c r="B9" i="21" l="1"/>
  <c r="B6" i="21"/>
  <c r="N6" i="21" s="1"/>
  <c r="B8" i="21"/>
  <c r="R8" i="21" s="1"/>
  <c r="B7" i="21"/>
  <c r="N7" i="21" s="1"/>
  <c r="B14" i="21"/>
  <c r="N8" i="21"/>
  <c r="Q8" i="21"/>
  <c r="M8" i="21"/>
  <c r="L8" i="21"/>
  <c r="S8" i="21"/>
  <c r="O8" i="21"/>
  <c r="R9" i="21"/>
  <c r="N9" i="21"/>
  <c r="Q9" i="21"/>
  <c r="M9" i="21"/>
  <c r="T9" i="21"/>
  <c r="L9" i="21"/>
  <c r="S9" i="21"/>
  <c r="O9" i="21"/>
  <c r="R6" i="21"/>
  <c r="M6" i="21"/>
  <c r="T6" i="21"/>
  <c r="L6" i="21"/>
  <c r="S6" i="21"/>
  <c r="O6" i="21"/>
  <c r="R7" i="21"/>
  <c r="M7" i="21"/>
  <c r="T7" i="21"/>
  <c r="P9" i="21"/>
  <c r="P6" i="21"/>
  <c r="P8" i="21"/>
  <c r="Q6" i="21" l="1"/>
  <c r="O7" i="21"/>
  <c r="Q14" i="21"/>
  <c r="S14" i="21"/>
  <c r="O14" i="21"/>
  <c r="N14" i="21"/>
  <c r="P7" i="21"/>
  <c r="S7" i="21"/>
  <c r="Q7" i="21"/>
  <c r="R14" i="21"/>
  <c r="L7" i="21"/>
  <c r="M14" i="21"/>
  <c r="P14" i="21"/>
  <c r="T8" i="21"/>
  <c r="L14" i="21"/>
</calcChain>
</file>

<file path=xl/sharedStrings.xml><?xml version="1.0" encoding="utf-8"?>
<sst xmlns="http://schemas.openxmlformats.org/spreadsheetml/2006/main" count="42" uniqueCount="33">
  <si>
    <t>女性</t>
    <phoneticPr fontId="3" type="noConversion"/>
  </si>
  <si>
    <t>總計</t>
    <phoneticPr fontId="3" type="noConversion"/>
  </si>
  <si>
    <t>65歲
以上</t>
    <phoneticPr fontId="3" type="noConversion"/>
  </si>
  <si>
    <t>15-64
歲</t>
    <phoneticPr fontId="3" type="noConversion"/>
  </si>
  <si>
    <t>未滿
15歲</t>
    <phoneticPr fontId="3" type="noConversion"/>
  </si>
  <si>
    <t xml:space="preserve">      2.統計數據自106年起開始蒐集。</t>
    <phoneticPr fontId="3" type="noConversion"/>
  </si>
  <si>
    <t>單位：人次、％</t>
    <phoneticPr fontId="3" type="noConversion"/>
  </si>
  <si>
    <r>
      <t>106</t>
    </r>
    <r>
      <rPr>
        <sz val="10"/>
        <rFont val="標楷體"/>
        <family val="4"/>
        <charset val="136"/>
      </rPr>
      <t>年</t>
    </r>
    <phoneticPr fontId="3" type="noConversion"/>
  </si>
  <si>
    <t>比率</t>
    <phoneticPr fontId="3" type="noConversion"/>
  </si>
  <si>
    <t>男性</t>
    <phoneticPr fontId="3" type="noConversion"/>
  </si>
  <si>
    <t>女性</t>
    <phoneticPr fontId="3" type="noConversion"/>
  </si>
  <si>
    <t>不清楚</t>
    <phoneticPr fontId="3" type="noConversion"/>
  </si>
  <si>
    <t>合計</t>
    <phoneticPr fontId="3" type="noConversion"/>
  </si>
  <si>
    <t>未滿
15歲</t>
    <phoneticPr fontId="3" type="noConversion"/>
  </si>
  <si>
    <t>15-64
歲</t>
    <phoneticPr fontId="3" type="noConversion"/>
  </si>
  <si>
    <t>65歲
以上</t>
    <phoneticPr fontId="3" type="noConversion"/>
  </si>
  <si>
    <r>
      <t>107</t>
    </r>
    <r>
      <rPr>
        <sz val="10"/>
        <rFont val="標楷體"/>
        <family val="4"/>
        <charset val="136"/>
      </rPr>
      <t>年</t>
    </r>
    <phoneticPr fontId="3" type="noConversion"/>
  </si>
  <si>
    <r>
      <t>109</t>
    </r>
    <r>
      <rPr>
        <sz val="10"/>
        <rFont val="標楷體"/>
        <family val="4"/>
        <charset val="136"/>
      </rPr>
      <t>年</t>
    </r>
    <phoneticPr fontId="3" type="noConversion"/>
  </si>
  <si>
    <t>說明：1.合計與細目不合，係四捨五入所致。</t>
    <phoneticPr fontId="3" type="noConversion"/>
  </si>
  <si>
    <r>
      <t>108</t>
    </r>
    <r>
      <rPr>
        <sz val="10"/>
        <rFont val="標楷體"/>
        <family val="4"/>
        <charset val="136"/>
      </rPr>
      <t>年</t>
    </r>
    <phoneticPr fontId="3" type="noConversion"/>
  </si>
  <si>
    <t xml:space="preserve">送醫人次  </t>
    <phoneticPr fontId="3" type="noConversion"/>
  </si>
  <si>
    <t>未滿
15歲</t>
    <phoneticPr fontId="3" type="noConversion"/>
  </si>
  <si>
    <t>65歲
以上</t>
    <phoneticPr fontId="3" type="noConversion"/>
  </si>
  <si>
    <r>
      <t>110</t>
    </r>
    <r>
      <rPr>
        <sz val="10"/>
        <rFont val="標楷體"/>
        <family val="4"/>
        <charset val="136"/>
      </rPr>
      <t>年</t>
    </r>
    <phoneticPr fontId="3" type="noConversion"/>
  </si>
  <si>
    <t>資料來源：桃園市政府消防局。</t>
    <phoneticPr fontId="3" type="noConversion"/>
  </si>
  <si>
    <t>年別</t>
    <phoneticPr fontId="3" type="noConversion"/>
  </si>
  <si>
    <t>桃園市車禍受傷急救送醫人次</t>
    <phoneticPr fontId="3" type="noConversion"/>
  </si>
  <si>
    <t>男性</t>
    <phoneticPr fontId="3" type="noConversion"/>
  </si>
  <si>
    <r>
      <t>112</t>
    </r>
    <r>
      <rPr>
        <sz val="10"/>
        <rFont val="標楷體"/>
        <family val="4"/>
        <charset val="136"/>
      </rPr>
      <t>年</t>
    </r>
    <phoneticPr fontId="3" type="noConversion"/>
  </si>
  <si>
    <r>
      <t>111</t>
    </r>
    <r>
      <rPr>
        <sz val="10"/>
        <rFont val="標楷體"/>
        <family val="4"/>
        <charset val="136"/>
      </rPr>
      <t>年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</si>
  <si>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phoneticPr fontId="3" type="noConversion"/>
  </si>
  <si>
    <t>-</t>
    <phoneticPr fontId="3" type="noConversion"/>
  </si>
  <si>
    <r>
      <t>114</t>
    </r>
    <r>
      <rPr>
        <sz val="10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</si>
</sst>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_-* #,##0.0000_-;\-* #,##0.0000_-;_-* &quot;-&quot;??_-;_-@_-"/>
  </numFmts>
  <fonts count="28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新細明體"/>
      <family val="1"/>
      <charset val="136"/>
    </font>
    <font>
      <sz val="10"/>
      <name val="標楷體"/>
      <family val="4"/>
      <charset val="136"/>
    </font>
    <font>
      <sz val="6"/>
      <name val="新細明體"/>
      <family val="1"/>
      <charset val="136"/>
    </font>
    <font>
      <sz val="9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1" fillId="0" borderId="0"/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22" applyNumberFormat="0" applyAlignment="0" applyProtection="0">
      <alignment vertical="center"/>
    </xf>
    <xf numFmtId="0" fontId="20" fillId="6" borderId="23" applyNumberFormat="0" applyAlignment="0" applyProtection="0">
      <alignment vertical="center"/>
    </xf>
    <xf numFmtId="0" fontId="21" fillId="6" borderId="22" applyNumberFormat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7" borderId="2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27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6" applyNumberFormat="0" applyFont="0" applyAlignment="0" applyProtection="0">
      <alignment vertical="center"/>
    </xf>
  </cellStyleXfs>
  <cellXfs count="50">
    <xf numFmtId="0" fontId="0" fillId="0" borderId="0" xfId="0">
      <alignment vertical="center"/>
    </xf>
    <xf numFmtId="176" fontId="5" fillId="0" borderId="0" xfId="1" applyFont="1" applyBorder="1" applyAlignment="1">
      <alignment horizontal="right" vertical="center"/>
    </xf>
    <xf numFmtId="0" fontId="5" fillId="0" borderId="0" xfId="0" quotePrefix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horizontal="left" vertical="center"/>
    </xf>
    <xf numFmtId="179" fontId="10" fillId="0" borderId="0" xfId="0" applyNumberFormat="1" applyFont="1">
      <alignment vertical="center"/>
    </xf>
    <xf numFmtId="0" fontId="9" fillId="0" borderId="1" xfId="0" applyFont="1" applyFill="1" applyBorder="1" applyAlignment="1">
      <alignment horizontal="left" vertical="center"/>
    </xf>
    <xf numFmtId="178" fontId="5" fillId="0" borderId="2" xfId="1" applyNumberFormat="1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178" fontId="5" fillId="0" borderId="0" xfId="1" applyNumberFormat="1" applyFont="1" applyFill="1" applyBorder="1" applyAlignment="1">
      <alignment horizontal="right" vertical="center"/>
    </xf>
    <xf numFmtId="0" fontId="4" fillId="0" borderId="2" xfId="0" applyFont="1" applyBorder="1">
      <alignment vertical="center"/>
    </xf>
    <xf numFmtId="0" fontId="6" fillId="0" borderId="2" xfId="0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0" fillId="0" borderId="2" xfId="0" applyFont="1" applyBorder="1">
      <alignment vertical="center"/>
    </xf>
    <xf numFmtId="178" fontId="0" fillId="0" borderId="0" xfId="0" applyNumberFormat="1" applyFont="1">
      <alignment vertical="center"/>
    </xf>
    <xf numFmtId="177" fontId="0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0" fontId="9" fillId="0" borderId="6" xfId="0" applyFont="1" applyBorder="1" applyAlignment="1">
      <alignment horizontal="center" vertical="center"/>
    </xf>
    <xf numFmtId="2" fontId="5" fillId="0" borderId="2" xfId="1" applyNumberFormat="1" applyFont="1" applyFill="1" applyBorder="1" applyAlignment="1">
      <alignment horizontal="right" vertical="center"/>
    </xf>
    <xf numFmtId="176" fontId="5" fillId="0" borderId="28" xfId="1" applyFont="1" applyBorder="1" applyAlignment="1">
      <alignment horizontal="right" vertical="center"/>
    </xf>
    <xf numFmtId="176" fontId="5" fillId="0" borderId="0" xfId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176" fontId="5" fillId="0" borderId="2" xfId="1" applyFont="1" applyFill="1" applyBorder="1" applyAlignment="1">
      <alignment vertical="center"/>
    </xf>
    <xf numFmtId="176" fontId="5" fillId="0" borderId="2" xfId="1" applyFont="1" applyFill="1" applyBorder="1" applyAlignment="1">
      <alignment horizontal="right" vertical="center"/>
    </xf>
    <xf numFmtId="176" fontId="5" fillId="0" borderId="0" xfId="1" applyFont="1" applyFill="1" applyBorder="1" applyAlignment="1">
      <alignment vertical="center"/>
    </xf>
    <xf numFmtId="176" fontId="5" fillId="0" borderId="12" xfId="1" applyFont="1" applyBorder="1" applyAlignment="1">
      <alignment horizontal="center" vertical="center"/>
    </xf>
    <xf numFmtId="176" fontId="5" fillId="0" borderId="2" xfId="1" applyFont="1" applyBorder="1" applyAlignment="1">
      <alignment horizontal="center" vertical="center"/>
    </xf>
    <xf numFmtId="176" fontId="5" fillId="0" borderId="2" xfId="1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76" fontId="5" fillId="0" borderId="28" xfId="1" applyFont="1" applyBorder="1" applyAlignment="1">
      <alignment horizontal="center" vertical="center"/>
    </xf>
    <xf numFmtId="176" fontId="5" fillId="0" borderId="0" xfId="1" applyFont="1" applyBorder="1" applyAlignment="1">
      <alignment horizontal="center" vertical="center"/>
    </xf>
    <xf numFmtId="176" fontId="5" fillId="0" borderId="0" xfId="1" applyFont="1" applyFill="1" applyBorder="1" applyAlignment="1">
      <alignment horizontal="center" vertical="center"/>
    </xf>
  </cellXfs>
  <cellStyles count="45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/>
    <cellStyle name="一般 2" xfId="43" xr:uid="{00000000-0005-0000-0000-000013000000}"/>
    <cellStyle name="一般 36" xfId="2" xr:uid="{00000000-0005-0000-0000-000014000000}"/>
    <cellStyle name="千分位[0]" xfId="1" builtinId="6"/>
    <cellStyle name="中等" xfId="10" builtinId="28" customBuiltin="1"/>
    <cellStyle name="合計" xfId="18" builtinId="25" customBuiltin="1"/>
    <cellStyle name="好" xfId="8" builtinId="26" customBuiltin="1"/>
    <cellStyle name="計算方式" xfId="13" builtinId="22" customBuiltin="1"/>
    <cellStyle name="連結的儲存格" xfId="14" builtinId="24" customBuiltin="1"/>
    <cellStyle name="備註 2" xfId="44" xr:uid="{00000000-0005-0000-0000-00001B000000}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3" builtinId="15" customBuiltin="1"/>
    <cellStyle name="標題 1" xfId="4" builtinId="16" customBuiltin="1"/>
    <cellStyle name="標題 2" xfId="5" builtinId="17" customBuiltin="1"/>
    <cellStyle name="標題 3" xfId="6" builtinId="18" customBuiltin="1"/>
    <cellStyle name="標題 4" xfId="7" builtinId="19" customBuiltin="1"/>
    <cellStyle name="輸入" xfId="11" builtinId="20" customBuiltin="1"/>
    <cellStyle name="輸出" xfId="12" builtinId="21" customBuiltin="1"/>
    <cellStyle name="檢查儲存格" xfId="15" builtinId="23" customBuiltin="1"/>
    <cellStyle name="壞" xfId="9" builtinId="27" customBuiltin="1"/>
    <cellStyle name="警告文字" xfId="16" builtinId="11" customBuiltin="1"/>
  </cellStyles>
  <dxfs count="0"/>
  <tableStyles count="1" defaultTableStyle="TableStyleMedium9" defaultPivotStyle="PivotStyleLight16">
    <tableStyle name="Invisible" pivot="0" table="0" count="0" xr9:uid="{4F300EC6-8C24-4EE1-8DD3-49A1A3EB160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8"/>
  <sheetViews>
    <sheetView showGridLines="0" tabSelected="1" workbookViewId="0">
      <selection activeCell="K19" sqref="K19"/>
    </sheetView>
  </sheetViews>
  <sheetFormatPr defaultColWidth="8.875" defaultRowHeight="16.5" x14ac:dyDescent="0.25"/>
  <cols>
    <col min="1" max="10" width="8.875" style="17" customWidth="1"/>
    <col min="11" max="11" width="7.5" style="17" bestFit="1" customWidth="1"/>
    <col min="12" max="254" width="8.875" style="17" customWidth="1"/>
    <col min="255" max="16384" width="8.875" style="17"/>
  </cols>
  <sheetData>
    <row r="1" spans="1:20" ht="19.5" x14ac:dyDescent="0.25">
      <c r="A1" s="35" t="s">
        <v>26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16"/>
    </row>
    <row r="2" spans="1:20" ht="17.25" thickBo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8"/>
      <c r="M2" s="18"/>
      <c r="N2" s="18"/>
      <c r="O2" s="18"/>
      <c r="P2" s="18"/>
      <c r="Q2" s="18"/>
      <c r="R2" s="18"/>
      <c r="S2" s="18"/>
      <c r="T2" s="15" t="s">
        <v>6</v>
      </c>
    </row>
    <row r="3" spans="1:20" s="3" customFormat="1" ht="14.25" x14ac:dyDescent="0.25">
      <c r="A3" s="36" t="s">
        <v>25</v>
      </c>
      <c r="B3" s="39" t="s">
        <v>20</v>
      </c>
      <c r="C3" s="40"/>
      <c r="D3" s="40"/>
      <c r="E3" s="40"/>
      <c r="F3" s="40"/>
      <c r="G3" s="40"/>
      <c r="H3" s="40"/>
      <c r="I3" s="40"/>
      <c r="J3" s="40"/>
      <c r="K3" s="41"/>
      <c r="L3" s="34" t="s">
        <v>8</v>
      </c>
      <c r="M3" s="42"/>
      <c r="N3" s="42"/>
      <c r="O3" s="42"/>
      <c r="P3" s="42"/>
      <c r="Q3" s="42"/>
      <c r="R3" s="42"/>
      <c r="S3" s="42"/>
      <c r="T3" s="42"/>
    </row>
    <row r="4" spans="1:20" s="3" customFormat="1" ht="14.25" x14ac:dyDescent="0.25">
      <c r="A4" s="37"/>
      <c r="B4" s="43" t="s">
        <v>1</v>
      </c>
      <c r="C4" s="43" t="s">
        <v>27</v>
      </c>
      <c r="D4" s="43"/>
      <c r="E4" s="43"/>
      <c r="F4" s="43"/>
      <c r="G4" s="43" t="s">
        <v>10</v>
      </c>
      <c r="H4" s="43"/>
      <c r="I4" s="43"/>
      <c r="J4" s="43"/>
      <c r="K4" s="44" t="s">
        <v>11</v>
      </c>
      <c r="L4" s="43" t="s">
        <v>9</v>
      </c>
      <c r="M4" s="43"/>
      <c r="N4" s="43"/>
      <c r="O4" s="43"/>
      <c r="P4" s="43" t="s">
        <v>0</v>
      </c>
      <c r="Q4" s="43"/>
      <c r="R4" s="43"/>
      <c r="S4" s="46"/>
      <c r="T4" s="33" t="s">
        <v>11</v>
      </c>
    </row>
    <row r="5" spans="1:20" s="3" customFormat="1" ht="30.6" customHeight="1" x14ac:dyDescent="0.25">
      <c r="A5" s="38"/>
      <c r="B5" s="43"/>
      <c r="C5" s="22" t="s">
        <v>12</v>
      </c>
      <c r="D5" s="11" t="s">
        <v>4</v>
      </c>
      <c r="E5" s="11" t="s">
        <v>3</v>
      </c>
      <c r="F5" s="11" t="s">
        <v>15</v>
      </c>
      <c r="G5" s="22" t="s">
        <v>12</v>
      </c>
      <c r="H5" s="11" t="s">
        <v>21</v>
      </c>
      <c r="I5" s="11" t="s">
        <v>14</v>
      </c>
      <c r="J5" s="11" t="s">
        <v>2</v>
      </c>
      <c r="K5" s="45"/>
      <c r="L5" s="22" t="s">
        <v>12</v>
      </c>
      <c r="M5" s="11" t="s">
        <v>13</v>
      </c>
      <c r="N5" s="11" t="s">
        <v>3</v>
      </c>
      <c r="O5" s="11" t="s">
        <v>22</v>
      </c>
      <c r="P5" s="22" t="s">
        <v>12</v>
      </c>
      <c r="Q5" s="11" t="s">
        <v>4</v>
      </c>
      <c r="R5" s="11" t="s">
        <v>3</v>
      </c>
      <c r="S5" s="10" t="s">
        <v>15</v>
      </c>
      <c r="T5" s="34"/>
    </row>
    <row r="6" spans="1:20" ht="31.9" customHeight="1" x14ac:dyDescent="0.25">
      <c r="A6" s="9" t="s">
        <v>7</v>
      </c>
      <c r="B6" s="1">
        <f t="shared" ref="B6:B14" si="0">+C6+G6+K6</f>
        <v>27638</v>
      </c>
      <c r="C6" s="1">
        <f t="shared" ref="C6:C14" si="1">SUM(D6:F6)</f>
        <v>14092</v>
      </c>
      <c r="D6" s="1">
        <v>507</v>
      </c>
      <c r="E6" s="1">
        <v>11898</v>
      </c>
      <c r="F6" s="1">
        <v>1687</v>
      </c>
      <c r="G6" s="1">
        <f t="shared" ref="G6:G14" si="2">SUM(H6:J6)</f>
        <v>13541</v>
      </c>
      <c r="H6" s="1">
        <v>384</v>
      </c>
      <c r="I6" s="1">
        <v>11664</v>
      </c>
      <c r="J6" s="1">
        <v>1493</v>
      </c>
      <c r="K6" s="1">
        <v>5</v>
      </c>
      <c r="L6" s="13">
        <f t="shared" ref="L6:S14" si="3">ROUND(+C6/$B6*100,2)</f>
        <v>50.99</v>
      </c>
      <c r="M6" s="13">
        <f t="shared" si="3"/>
        <v>1.83</v>
      </c>
      <c r="N6" s="13">
        <f t="shared" si="3"/>
        <v>43.05</v>
      </c>
      <c r="O6" s="13">
        <f t="shared" si="3"/>
        <v>6.1</v>
      </c>
      <c r="P6" s="13">
        <f t="shared" si="3"/>
        <v>48.99</v>
      </c>
      <c r="Q6" s="13">
        <f t="shared" si="3"/>
        <v>1.39</v>
      </c>
      <c r="R6" s="13">
        <f t="shared" si="3"/>
        <v>42.2</v>
      </c>
      <c r="S6" s="13">
        <f t="shared" si="3"/>
        <v>5.4</v>
      </c>
      <c r="T6" s="13">
        <f t="shared" ref="T6:T10" si="4">ROUND(+K6/$B6*100,2)</f>
        <v>0.02</v>
      </c>
    </row>
    <row r="7" spans="1:20" ht="31.9" customHeight="1" x14ac:dyDescent="0.25">
      <c r="A7" s="12" t="s">
        <v>16</v>
      </c>
      <c r="B7" s="1">
        <f t="shared" si="0"/>
        <v>28514</v>
      </c>
      <c r="C7" s="1">
        <f t="shared" si="1"/>
        <v>14517</v>
      </c>
      <c r="D7" s="1">
        <v>522</v>
      </c>
      <c r="E7" s="1">
        <v>12254</v>
      </c>
      <c r="F7" s="1">
        <v>1741</v>
      </c>
      <c r="G7" s="1">
        <f t="shared" si="2"/>
        <v>13995</v>
      </c>
      <c r="H7" s="1">
        <v>395</v>
      </c>
      <c r="I7" s="1">
        <v>11899</v>
      </c>
      <c r="J7" s="1">
        <v>1701</v>
      </c>
      <c r="K7" s="1">
        <v>2</v>
      </c>
      <c r="L7" s="13">
        <f t="shared" ref="L7:L14" si="5">ROUND(+C7/$B7*100,2)</f>
        <v>50.91</v>
      </c>
      <c r="M7" s="13">
        <f t="shared" si="3"/>
        <v>1.83</v>
      </c>
      <c r="N7" s="13">
        <f t="shared" si="3"/>
        <v>42.98</v>
      </c>
      <c r="O7" s="13">
        <f t="shared" si="3"/>
        <v>6.11</v>
      </c>
      <c r="P7" s="13">
        <f t="shared" si="3"/>
        <v>49.08</v>
      </c>
      <c r="Q7" s="13">
        <f t="shared" si="3"/>
        <v>1.39</v>
      </c>
      <c r="R7" s="13">
        <f t="shared" si="3"/>
        <v>41.73</v>
      </c>
      <c r="S7" s="13">
        <f t="shared" ref="S7:S14" si="6">ROUND(+J7/$B7*100,2)</f>
        <v>5.97</v>
      </c>
      <c r="T7" s="13">
        <f t="shared" si="4"/>
        <v>0.01</v>
      </c>
    </row>
    <row r="8" spans="1:20" ht="31.9" customHeight="1" x14ac:dyDescent="0.25">
      <c r="A8" s="12" t="s">
        <v>19</v>
      </c>
      <c r="B8" s="1">
        <f t="shared" si="0"/>
        <v>29337</v>
      </c>
      <c r="C8" s="1">
        <f t="shared" si="1"/>
        <v>15047</v>
      </c>
      <c r="D8" s="1">
        <v>512</v>
      </c>
      <c r="E8" s="1">
        <v>12736</v>
      </c>
      <c r="F8" s="1">
        <v>1799</v>
      </c>
      <c r="G8" s="1">
        <f t="shared" si="2"/>
        <v>14285</v>
      </c>
      <c r="H8" s="1">
        <v>395</v>
      </c>
      <c r="I8" s="1">
        <v>12138</v>
      </c>
      <c r="J8" s="1">
        <v>1752</v>
      </c>
      <c r="K8" s="1">
        <v>5</v>
      </c>
      <c r="L8" s="13">
        <f t="shared" si="5"/>
        <v>51.29</v>
      </c>
      <c r="M8" s="13">
        <f t="shared" si="3"/>
        <v>1.75</v>
      </c>
      <c r="N8" s="13">
        <f t="shared" si="3"/>
        <v>43.41</v>
      </c>
      <c r="O8" s="13">
        <f t="shared" si="3"/>
        <v>6.13</v>
      </c>
      <c r="P8" s="13">
        <f t="shared" si="3"/>
        <v>48.69</v>
      </c>
      <c r="Q8" s="13">
        <f t="shared" si="3"/>
        <v>1.35</v>
      </c>
      <c r="R8" s="13">
        <f t="shared" si="3"/>
        <v>41.37</v>
      </c>
      <c r="S8" s="13">
        <f t="shared" si="6"/>
        <v>5.97</v>
      </c>
      <c r="T8" s="13">
        <f t="shared" si="4"/>
        <v>0.02</v>
      </c>
    </row>
    <row r="9" spans="1:20" ht="31.9" customHeight="1" x14ac:dyDescent="0.25">
      <c r="A9" s="12" t="s">
        <v>17</v>
      </c>
      <c r="B9" s="1">
        <f t="shared" si="0"/>
        <v>28252</v>
      </c>
      <c r="C9" s="1">
        <f t="shared" si="1"/>
        <v>14512</v>
      </c>
      <c r="D9" s="1">
        <v>451</v>
      </c>
      <c r="E9" s="1">
        <v>12285</v>
      </c>
      <c r="F9" s="1">
        <v>1776</v>
      </c>
      <c r="G9" s="1">
        <f t="shared" si="2"/>
        <v>13738</v>
      </c>
      <c r="H9" s="1">
        <v>379</v>
      </c>
      <c r="I9" s="1">
        <v>11613</v>
      </c>
      <c r="J9" s="1">
        <v>1746</v>
      </c>
      <c r="K9" s="1">
        <v>2</v>
      </c>
      <c r="L9" s="13">
        <f t="shared" si="5"/>
        <v>51.37</v>
      </c>
      <c r="M9" s="13">
        <f t="shared" si="3"/>
        <v>1.6</v>
      </c>
      <c r="N9" s="13">
        <f t="shared" si="3"/>
        <v>43.48</v>
      </c>
      <c r="O9" s="13">
        <f t="shared" si="3"/>
        <v>6.29</v>
      </c>
      <c r="P9" s="13">
        <f t="shared" si="3"/>
        <v>48.63</v>
      </c>
      <c r="Q9" s="13">
        <f t="shared" si="3"/>
        <v>1.34</v>
      </c>
      <c r="R9" s="13">
        <f t="shared" si="3"/>
        <v>41.11</v>
      </c>
      <c r="S9" s="13">
        <f t="shared" si="6"/>
        <v>6.18</v>
      </c>
      <c r="T9" s="13">
        <f t="shared" si="4"/>
        <v>0.01</v>
      </c>
    </row>
    <row r="10" spans="1:20" ht="33" customHeight="1" x14ac:dyDescent="0.25">
      <c r="A10" s="12" t="s">
        <v>23</v>
      </c>
      <c r="B10" s="24">
        <f t="shared" si="0"/>
        <v>25078</v>
      </c>
      <c r="C10" s="1">
        <f t="shared" si="1"/>
        <v>12928</v>
      </c>
      <c r="D10" s="25">
        <v>359</v>
      </c>
      <c r="E10" s="25">
        <v>11045</v>
      </c>
      <c r="F10" s="25">
        <v>1524</v>
      </c>
      <c r="G10" s="25">
        <f t="shared" si="2"/>
        <v>12149</v>
      </c>
      <c r="H10" s="25">
        <v>276</v>
      </c>
      <c r="I10" s="25">
        <v>10248</v>
      </c>
      <c r="J10" s="25">
        <v>1625</v>
      </c>
      <c r="K10" s="25">
        <v>1</v>
      </c>
      <c r="L10" s="13">
        <f t="shared" si="5"/>
        <v>51.55</v>
      </c>
      <c r="M10" s="13">
        <f t="shared" ref="M10:M13" si="7">ROUND(+D10/$B10*100,2)</f>
        <v>1.43</v>
      </c>
      <c r="N10" s="13">
        <f t="shared" ref="N10:N13" si="8">ROUND(+E10/$B10*100,2)</f>
        <v>44.04</v>
      </c>
      <c r="O10" s="13">
        <f t="shared" ref="O10:R14" si="9">ROUND(+F10/$B10*100,2)</f>
        <v>6.08</v>
      </c>
      <c r="P10" s="13">
        <f t="shared" si="9"/>
        <v>48.44</v>
      </c>
      <c r="Q10" s="13">
        <f t="shared" si="9"/>
        <v>1.1000000000000001</v>
      </c>
      <c r="R10" s="13">
        <f t="shared" si="9"/>
        <v>40.86</v>
      </c>
      <c r="S10" s="13">
        <f t="shared" si="6"/>
        <v>6.48</v>
      </c>
      <c r="T10" s="26">
        <f t="shared" si="4"/>
        <v>0</v>
      </c>
    </row>
    <row r="11" spans="1:20" ht="33" customHeight="1" x14ac:dyDescent="0.25">
      <c r="A11" s="12" t="s">
        <v>29</v>
      </c>
      <c r="B11" s="24">
        <f t="shared" ref="B11:B13" si="10">+C11+G11+K11</f>
        <v>26373</v>
      </c>
      <c r="C11" s="1">
        <f t="shared" ref="C11:C13" si="11">SUM(D11:F11)</f>
        <v>13379</v>
      </c>
      <c r="D11" s="25">
        <v>382</v>
      </c>
      <c r="E11" s="25">
        <v>11322</v>
      </c>
      <c r="F11" s="25">
        <v>1675</v>
      </c>
      <c r="G11" s="25">
        <f t="shared" ref="G11:G13" si="12">SUM(H11:J11)</f>
        <v>12992</v>
      </c>
      <c r="H11" s="25">
        <v>302</v>
      </c>
      <c r="I11" s="25">
        <v>10770</v>
      </c>
      <c r="J11" s="25">
        <v>1920</v>
      </c>
      <c r="K11" s="25">
        <v>2</v>
      </c>
      <c r="L11" s="13">
        <f t="shared" si="5"/>
        <v>50.73</v>
      </c>
      <c r="M11" s="13">
        <f t="shared" si="7"/>
        <v>1.45</v>
      </c>
      <c r="N11" s="13">
        <f t="shared" si="8"/>
        <v>42.93</v>
      </c>
      <c r="O11" s="13">
        <f t="shared" ref="O11:O13" si="13">ROUND(+F11/$B11*100,2)</f>
        <v>6.35</v>
      </c>
      <c r="P11" s="13">
        <f t="shared" ref="P11:P13" si="14">ROUND(+G11/$B11*100,2)</f>
        <v>49.26</v>
      </c>
      <c r="Q11" s="13">
        <f t="shared" ref="Q11:Q13" si="15">ROUND(+H11/$B11*100,2)</f>
        <v>1.1499999999999999</v>
      </c>
      <c r="R11" s="13">
        <f t="shared" ref="R11:R13" si="16">ROUND(+I11/$B11*100,2)</f>
        <v>40.840000000000003</v>
      </c>
      <c r="S11" s="13">
        <f t="shared" si="6"/>
        <v>7.28</v>
      </c>
      <c r="T11" s="26">
        <f t="shared" ref="T11:T12" si="17">ROUND(+K11/$B11*100,2)</f>
        <v>0.01</v>
      </c>
    </row>
    <row r="12" spans="1:20" ht="33" customHeight="1" x14ac:dyDescent="0.25">
      <c r="A12" s="12" t="s">
        <v>28</v>
      </c>
      <c r="B12" s="24">
        <f t="shared" si="10"/>
        <v>27204</v>
      </c>
      <c r="C12" s="1">
        <f t="shared" si="11"/>
        <v>13647</v>
      </c>
      <c r="D12" s="25">
        <v>468</v>
      </c>
      <c r="E12" s="25">
        <v>11325</v>
      </c>
      <c r="F12" s="25">
        <v>1854</v>
      </c>
      <c r="G12" s="29">
        <f t="shared" si="12"/>
        <v>13554</v>
      </c>
      <c r="H12" s="25">
        <v>371</v>
      </c>
      <c r="I12" s="25">
        <v>11127</v>
      </c>
      <c r="J12" s="25">
        <v>2056</v>
      </c>
      <c r="K12" s="25">
        <v>3</v>
      </c>
      <c r="L12" s="13">
        <f t="shared" ref="L12:L13" si="18">ROUND(+C12/$B12*100,2)</f>
        <v>50.17</v>
      </c>
      <c r="M12" s="13">
        <f t="shared" si="7"/>
        <v>1.72</v>
      </c>
      <c r="N12" s="13">
        <f t="shared" si="8"/>
        <v>41.63</v>
      </c>
      <c r="O12" s="13">
        <f t="shared" si="13"/>
        <v>6.82</v>
      </c>
      <c r="P12" s="13">
        <f t="shared" si="14"/>
        <v>49.82</v>
      </c>
      <c r="Q12" s="13">
        <f t="shared" si="15"/>
        <v>1.36</v>
      </c>
      <c r="R12" s="13">
        <f t="shared" si="16"/>
        <v>40.9</v>
      </c>
      <c r="S12" s="13">
        <f t="shared" ref="S12:S13" si="19">ROUND(+J12/$B12*100,2)</f>
        <v>7.56</v>
      </c>
      <c r="T12" s="26">
        <f t="shared" si="17"/>
        <v>0.01</v>
      </c>
    </row>
    <row r="13" spans="1:20" ht="33" customHeight="1" x14ac:dyDescent="0.25">
      <c r="A13" s="12" t="s">
        <v>30</v>
      </c>
      <c r="B13" s="47">
        <f t="shared" si="10"/>
        <v>26712</v>
      </c>
      <c r="C13" s="48">
        <f t="shared" si="11"/>
        <v>13246</v>
      </c>
      <c r="D13" s="49">
        <v>503</v>
      </c>
      <c r="E13" s="25">
        <v>10926</v>
      </c>
      <c r="F13" s="25">
        <v>1817</v>
      </c>
      <c r="G13" s="29">
        <f t="shared" si="12"/>
        <v>13466</v>
      </c>
      <c r="H13" s="25">
        <v>410</v>
      </c>
      <c r="I13" s="25">
        <v>10864</v>
      </c>
      <c r="J13" s="25">
        <v>2192</v>
      </c>
      <c r="K13" s="25">
        <v>0</v>
      </c>
      <c r="L13" s="13">
        <f t="shared" si="18"/>
        <v>49.59</v>
      </c>
      <c r="M13" s="13">
        <f t="shared" si="7"/>
        <v>1.88</v>
      </c>
      <c r="N13" s="13">
        <f t="shared" si="8"/>
        <v>40.9</v>
      </c>
      <c r="O13" s="13">
        <f t="shared" si="13"/>
        <v>6.8</v>
      </c>
      <c r="P13" s="13">
        <f t="shared" si="14"/>
        <v>50.41</v>
      </c>
      <c r="Q13" s="13">
        <f t="shared" si="15"/>
        <v>1.53</v>
      </c>
      <c r="R13" s="13">
        <f t="shared" si="16"/>
        <v>40.67</v>
      </c>
      <c r="S13" s="13">
        <f t="shared" si="19"/>
        <v>8.2100000000000009</v>
      </c>
      <c r="T13" s="26" t="s">
        <v>31</v>
      </c>
    </row>
    <row r="14" spans="1:20" ht="33" customHeight="1" thickBot="1" x14ac:dyDescent="0.3">
      <c r="A14" s="8" t="s">
        <v>32</v>
      </c>
      <c r="B14" s="30">
        <f t="shared" si="0"/>
        <v>24955</v>
      </c>
      <c r="C14" s="31">
        <f t="shared" si="1"/>
        <v>12302</v>
      </c>
      <c r="D14" s="32">
        <v>525</v>
      </c>
      <c r="E14" s="28">
        <v>9928</v>
      </c>
      <c r="F14" s="28">
        <v>1849</v>
      </c>
      <c r="G14" s="27">
        <f t="shared" si="2"/>
        <v>12653</v>
      </c>
      <c r="H14" s="28">
        <v>349</v>
      </c>
      <c r="I14" s="28">
        <v>10111</v>
      </c>
      <c r="J14" s="28">
        <v>2193</v>
      </c>
      <c r="K14" s="28">
        <v>0</v>
      </c>
      <c r="L14" s="7">
        <f t="shared" si="5"/>
        <v>49.3</v>
      </c>
      <c r="M14" s="7">
        <f t="shared" si="3"/>
        <v>2.1</v>
      </c>
      <c r="N14" s="7">
        <f t="shared" si="3"/>
        <v>39.78</v>
      </c>
      <c r="O14" s="7">
        <f t="shared" si="9"/>
        <v>7.41</v>
      </c>
      <c r="P14" s="7">
        <f t="shared" si="9"/>
        <v>50.7</v>
      </c>
      <c r="Q14" s="7">
        <f t="shared" si="9"/>
        <v>1.4</v>
      </c>
      <c r="R14" s="7">
        <f t="shared" si="9"/>
        <v>40.520000000000003</v>
      </c>
      <c r="S14" s="7">
        <f t="shared" si="6"/>
        <v>8.7899999999999991</v>
      </c>
      <c r="T14" s="23" t="s">
        <v>31</v>
      </c>
    </row>
    <row r="15" spans="1:20" x14ac:dyDescent="0.25">
      <c r="A15" s="6" t="s">
        <v>24</v>
      </c>
      <c r="L15" s="5"/>
      <c r="P15" s="5"/>
      <c r="T15" s="16"/>
    </row>
    <row r="16" spans="1:20" x14ac:dyDescent="0.25">
      <c r="A16" s="4" t="s">
        <v>18</v>
      </c>
      <c r="B16" s="16"/>
      <c r="L16" s="19"/>
      <c r="M16" s="2"/>
      <c r="P16" s="20"/>
      <c r="T16" s="16"/>
    </row>
    <row r="17" spans="1:20" x14ac:dyDescent="0.25">
      <c r="A17" s="4" t="s">
        <v>5</v>
      </c>
      <c r="T17" s="16"/>
    </row>
    <row r="18" spans="1:20" x14ac:dyDescent="0.25"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</sheetData>
  <mergeCells count="11">
    <mergeCell ref="T4:T5"/>
    <mergeCell ref="A1:S1"/>
    <mergeCell ref="A3:A5"/>
    <mergeCell ref="B3:K3"/>
    <mergeCell ref="L3:T3"/>
    <mergeCell ref="B4:B5"/>
    <mergeCell ref="C4:F4"/>
    <mergeCell ref="G4:J4"/>
    <mergeCell ref="K4:K5"/>
    <mergeCell ref="L4:O4"/>
    <mergeCell ref="P4:S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1" orientation="landscape" r:id="rId1"/>
  <ignoredErrors>
    <ignoredError sqref="G14 G6:G10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桃園市車禍受傷急救送醫人次(性別及年齡別)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2020-09-14T03:11:07Z</cp:lastPrinted>
  <dcterms:created xsi:type="dcterms:W3CDTF">2019-01-18T06:49:15Z</dcterms:created>
  <dcterms:modified xsi:type="dcterms:W3CDTF">2026-05-05T02:02:19Z</dcterms:modified>
</cp:coreProperties>
</file>