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720"/>
  </bookViews>
  <sheets>
    <sheet name="財產稅藉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34" i="1" l="1"/>
  <c r="L34" i="1"/>
  <c r="G34" i="1"/>
  <c r="Q33" i="1"/>
  <c r="P33" i="1"/>
  <c r="N33" i="1"/>
  <c r="L33" i="1"/>
  <c r="K33" i="1"/>
  <c r="I33" i="1"/>
  <c r="G33" i="1"/>
  <c r="F33" i="1"/>
  <c r="D33" i="1"/>
  <c r="Q32" i="1"/>
  <c r="O32" i="1"/>
  <c r="P34" i="1" s="1"/>
  <c r="P32" i="1" s="1"/>
  <c r="M32" i="1"/>
  <c r="N34" i="1" s="1"/>
  <c r="J32" i="1"/>
  <c r="K34" i="1" s="1"/>
  <c r="H32" i="1"/>
  <c r="I34" i="1" s="1"/>
  <c r="I32" i="1" s="1"/>
  <c r="E32" i="1"/>
  <c r="F34" i="1" s="1"/>
  <c r="C32" i="1"/>
  <c r="D34" i="1" s="1"/>
  <c r="Q31" i="1"/>
  <c r="L31" i="1"/>
  <c r="G31" i="1"/>
  <c r="Q30" i="1"/>
  <c r="L30" i="1"/>
  <c r="G30" i="1"/>
  <c r="D30" i="1"/>
  <c r="D29" i="1" s="1"/>
  <c r="O29" i="1"/>
  <c r="P30" i="1" s="1"/>
  <c r="M29" i="1"/>
  <c r="N31" i="1" s="1"/>
  <c r="J29" i="1"/>
  <c r="K30" i="1" s="1"/>
  <c r="H29" i="1"/>
  <c r="I30" i="1" s="1"/>
  <c r="E29" i="1"/>
  <c r="F31" i="1" s="1"/>
  <c r="C29" i="1"/>
  <c r="D31" i="1" s="1"/>
  <c r="Q28" i="1"/>
  <c r="L28" i="1"/>
  <c r="G28" i="1"/>
  <c r="Q27" i="1"/>
  <c r="N27" i="1"/>
  <c r="L27" i="1"/>
  <c r="G27" i="1"/>
  <c r="O26" i="1"/>
  <c r="P28" i="1" s="1"/>
  <c r="M26" i="1"/>
  <c r="N28" i="1" s="1"/>
  <c r="J26" i="1"/>
  <c r="K27" i="1" s="1"/>
  <c r="H26" i="1"/>
  <c r="I28" i="1" s="1"/>
  <c r="E26" i="1"/>
  <c r="F27" i="1" s="1"/>
  <c r="C26" i="1"/>
  <c r="D27" i="1" s="1"/>
  <c r="G36" i="1"/>
  <c r="Q25" i="1"/>
  <c r="L25" i="1"/>
  <c r="G25" i="1"/>
  <c r="Q24" i="1"/>
  <c r="L24" i="1"/>
  <c r="G24" i="1"/>
  <c r="O23" i="1"/>
  <c r="P25" i="1" s="1"/>
  <c r="M23" i="1"/>
  <c r="N25" i="1" s="1"/>
  <c r="J23" i="1"/>
  <c r="K24" i="1" s="1"/>
  <c r="H23" i="1"/>
  <c r="I25" i="1" s="1"/>
  <c r="E23" i="1"/>
  <c r="F25" i="1" s="1"/>
  <c r="C23" i="1"/>
  <c r="D24" i="1" s="1"/>
  <c r="Q37" i="1"/>
  <c r="L37" i="1"/>
  <c r="G37" i="1"/>
  <c r="Q36" i="1"/>
  <c r="L36" i="1"/>
  <c r="O35" i="1"/>
  <c r="P37" i="1" s="1"/>
  <c r="M35" i="1"/>
  <c r="N37" i="1" s="1"/>
  <c r="J35" i="1"/>
  <c r="K37" i="1" s="1"/>
  <c r="H35" i="1"/>
  <c r="I37" i="1" s="1"/>
  <c r="E35" i="1"/>
  <c r="F36" i="1" s="1"/>
  <c r="C35" i="1"/>
  <c r="D37" i="1" s="1"/>
  <c r="Q22" i="1"/>
  <c r="L22" i="1"/>
  <c r="G22" i="1"/>
  <c r="Q21" i="1"/>
  <c r="L21" i="1"/>
  <c r="G21" i="1"/>
  <c r="O20" i="1"/>
  <c r="P21" i="1" s="1"/>
  <c r="M20" i="1"/>
  <c r="N21" i="1" s="1"/>
  <c r="J20" i="1"/>
  <c r="H20" i="1"/>
  <c r="I22" i="1" s="1"/>
  <c r="E20" i="1"/>
  <c r="F22" i="1" s="1"/>
  <c r="C20" i="1"/>
  <c r="D22" i="1" s="1"/>
  <c r="Q16" i="1"/>
  <c r="L16" i="1"/>
  <c r="G16" i="1"/>
  <c r="Q15" i="1"/>
  <c r="L15" i="1"/>
  <c r="G15" i="1"/>
  <c r="O14" i="1"/>
  <c r="P15" i="1" s="1"/>
  <c r="M14" i="1"/>
  <c r="N16" i="1" s="1"/>
  <c r="J14" i="1"/>
  <c r="H14" i="1"/>
  <c r="I15" i="1" s="1"/>
  <c r="E14" i="1"/>
  <c r="F16" i="1" s="1"/>
  <c r="C14" i="1"/>
  <c r="D16" i="1" s="1"/>
  <c r="Q13" i="1"/>
  <c r="L13" i="1"/>
  <c r="G13" i="1"/>
  <c r="Q12" i="1"/>
  <c r="L12" i="1"/>
  <c r="G12" i="1"/>
  <c r="O11" i="1"/>
  <c r="P13" i="1" s="1"/>
  <c r="M11" i="1"/>
  <c r="N13" i="1" s="1"/>
  <c r="J11" i="1"/>
  <c r="K12" i="1" s="1"/>
  <c r="H11" i="1"/>
  <c r="I13" i="1" s="1"/>
  <c r="E11" i="1"/>
  <c r="F12" i="1" s="1"/>
  <c r="C11" i="1"/>
  <c r="D12" i="1" s="1"/>
  <c r="Q10" i="1"/>
  <c r="L10" i="1"/>
  <c r="G10" i="1"/>
  <c r="Q9" i="1"/>
  <c r="L9" i="1"/>
  <c r="G9" i="1"/>
  <c r="O8" i="1"/>
  <c r="P10" i="1" s="1"/>
  <c r="M8" i="1"/>
  <c r="N10" i="1" s="1"/>
  <c r="J8" i="1"/>
  <c r="K10" i="1" s="1"/>
  <c r="H8" i="1"/>
  <c r="I10" i="1" s="1"/>
  <c r="E8" i="1"/>
  <c r="F9" i="1" s="1"/>
  <c r="C8" i="1"/>
  <c r="D10" i="1" s="1"/>
  <c r="Q7" i="1"/>
  <c r="L7" i="1"/>
  <c r="G7" i="1"/>
  <c r="Q6" i="1"/>
  <c r="L6" i="1"/>
  <c r="G6" i="1"/>
  <c r="O5" i="1"/>
  <c r="P7" i="1" s="1"/>
  <c r="M5" i="1"/>
  <c r="N6" i="1" s="1"/>
  <c r="J5" i="1"/>
  <c r="H5" i="1"/>
  <c r="I7" i="1" s="1"/>
  <c r="E5" i="1"/>
  <c r="C5" i="1"/>
  <c r="D7" i="1" s="1"/>
  <c r="K32" i="1" l="1"/>
  <c r="N32" i="1"/>
  <c r="F32" i="1"/>
  <c r="D32" i="1"/>
  <c r="G32" i="1"/>
  <c r="L32" i="1"/>
  <c r="F30" i="1"/>
  <c r="F29" i="1" s="1"/>
  <c r="P6" i="1"/>
  <c r="P5" i="1" s="1"/>
  <c r="L29" i="1"/>
  <c r="N30" i="1"/>
  <c r="N29" i="1" s="1"/>
  <c r="P31" i="1"/>
  <c r="P29" i="1" s="1"/>
  <c r="I31" i="1"/>
  <c r="I29" i="1" s="1"/>
  <c r="G29" i="1"/>
  <c r="K31" i="1"/>
  <c r="K29" i="1" s="1"/>
  <c r="Q29" i="1"/>
  <c r="N24" i="1"/>
  <c r="N23" i="1" s="1"/>
  <c r="L5" i="1"/>
  <c r="F15" i="1"/>
  <c r="F14" i="1" s="1"/>
  <c r="F28" i="1"/>
  <c r="F26" i="1" s="1"/>
  <c r="K25" i="1"/>
  <c r="K23" i="1" s="1"/>
  <c r="K28" i="1"/>
  <c r="K26" i="1" s="1"/>
  <c r="N26" i="1"/>
  <c r="G26" i="1"/>
  <c r="D28" i="1"/>
  <c r="D26" i="1" s="1"/>
  <c r="L26" i="1"/>
  <c r="Q26" i="1"/>
  <c r="I27" i="1"/>
  <c r="I26" i="1" s="1"/>
  <c r="P27" i="1"/>
  <c r="P26" i="1" s="1"/>
  <c r="F24" i="1"/>
  <c r="F23" i="1" s="1"/>
  <c r="L20" i="1"/>
  <c r="P22" i="1"/>
  <c r="P20" i="1" s="1"/>
  <c r="D36" i="1"/>
  <c r="D35" i="1" s="1"/>
  <c r="P36" i="1"/>
  <c r="P35" i="1" s="1"/>
  <c r="L23" i="1"/>
  <c r="Q23" i="1"/>
  <c r="I24" i="1"/>
  <c r="I23" i="1" s="1"/>
  <c r="P24" i="1"/>
  <c r="P23" i="1" s="1"/>
  <c r="G23" i="1"/>
  <c r="D25" i="1"/>
  <c r="D23" i="1" s="1"/>
  <c r="F13" i="1"/>
  <c r="F11" i="1" s="1"/>
  <c r="Q5" i="1"/>
  <c r="N9" i="1"/>
  <c r="N8" i="1" s="1"/>
  <c r="D15" i="1"/>
  <c r="D14" i="1" s="1"/>
  <c r="N15" i="1"/>
  <c r="N14" i="1" s="1"/>
  <c r="I21" i="1"/>
  <c r="I20" i="1" s="1"/>
  <c r="N36" i="1"/>
  <c r="N35" i="1" s="1"/>
  <c r="F10" i="1"/>
  <c r="F8" i="1" s="1"/>
  <c r="I16" i="1"/>
  <c r="I14" i="1" s="1"/>
  <c r="L14" i="1"/>
  <c r="I6" i="1"/>
  <c r="I5" i="1" s="1"/>
  <c r="D9" i="1"/>
  <c r="D8" i="1" s="1"/>
  <c r="P9" i="1"/>
  <c r="P8" i="1" s="1"/>
  <c r="N12" i="1"/>
  <c r="N11" i="1" s="1"/>
  <c r="K13" i="1"/>
  <c r="K11" i="1" s="1"/>
  <c r="P16" i="1"/>
  <c r="P14" i="1" s="1"/>
  <c r="D6" i="1"/>
  <c r="D5" i="1" s="1"/>
  <c r="D21" i="1"/>
  <c r="D20" i="1" s="1"/>
  <c r="F37" i="1"/>
  <c r="F35" i="1" s="1"/>
  <c r="F7" i="1"/>
  <c r="F6" i="1"/>
  <c r="G5" i="1"/>
  <c r="N7" i="1"/>
  <c r="N5" i="1" s="1"/>
  <c r="D13" i="1"/>
  <c r="D11" i="1" s="1"/>
  <c r="L8" i="1"/>
  <c r="G11" i="1"/>
  <c r="K15" i="1"/>
  <c r="Q20" i="1"/>
  <c r="N22" i="1"/>
  <c r="N20" i="1" s="1"/>
  <c r="L35" i="1"/>
  <c r="K6" i="1"/>
  <c r="Q8" i="1"/>
  <c r="I9" i="1"/>
  <c r="I8" i="1" s="1"/>
  <c r="L11" i="1"/>
  <c r="G14" i="1"/>
  <c r="K16" i="1"/>
  <c r="K21" i="1"/>
  <c r="Q35" i="1"/>
  <c r="I36" i="1"/>
  <c r="I35" i="1" s="1"/>
  <c r="K7" i="1"/>
  <c r="K9" i="1"/>
  <c r="K8" i="1" s="1"/>
  <c r="Q11" i="1"/>
  <c r="I12" i="1"/>
  <c r="I11" i="1" s="1"/>
  <c r="P12" i="1"/>
  <c r="P11" i="1" s="1"/>
  <c r="G20" i="1"/>
  <c r="F21" i="1"/>
  <c r="F20" i="1" s="1"/>
  <c r="K22" i="1"/>
  <c r="K36" i="1"/>
  <c r="K35" i="1" s="1"/>
  <c r="G8" i="1"/>
  <c r="Q14" i="1"/>
  <c r="G35" i="1"/>
  <c r="K5" i="1" l="1"/>
  <c r="K14" i="1"/>
  <c r="K20" i="1"/>
  <c r="F5" i="1"/>
</calcChain>
</file>

<file path=xl/sharedStrings.xml><?xml version="1.0" encoding="utf-8"?>
<sst xmlns="http://schemas.openxmlformats.org/spreadsheetml/2006/main" count="68" uniqueCount="46">
  <si>
    <r>
      <t xml:space="preserve">      單位：人；筆；</t>
    </r>
    <r>
      <rPr>
        <sz val="12"/>
        <color theme="1"/>
        <rFont val="Times New Roman"/>
        <family val="1"/>
      </rPr>
      <t>%</t>
    </r>
    <phoneticPr fontId="3" type="noConversion"/>
  </si>
  <si>
    <t>年度別</t>
    <phoneticPr fontId="3" type="noConversion"/>
  </si>
  <si>
    <t>性別</t>
    <phoneticPr fontId="3" type="noConversion"/>
  </si>
  <si>
    <t>房        屋</t>
    <phoneticPr fontId="3" type="noConversion"/>
  </si>
  <si>
    <t>土        地</t>
    <phoneticPr fontId="3" type="noConversion"/>
  </si>
  <si>
    <t>車        輛</t>
    <phoneticPr fontId="3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</si>
  <si>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(1)</t>
    </r>
    <phoneticPr fontId="3" type="noConversion"/>
  </si>
  <si>
    <t>百分比</t>
    <phoneticPr fontId="3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</si>
  <si>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(2)</t>
    </r>
    <phoneticPr fontId="3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</si>
  <si>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 xml:space="preserve">           (2)/(1)</t>
    </r>
    <phoneticPr fontId="3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</si>
  <si>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(3)</t>
    </r>
    <phoneticPr fontId="3" type="noConversion"/>
  </si>
  <si>
    <t>百分比</t>
    <phoneticPr fontId="3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</si>
  <si>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(4)</t>
    </r>
    <phoneticPr fontId="3" type="noConversion"/>
  </si>
  <si>
    <t>百分比</t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</si>
  <si>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 xml:space="preserve">        (4)/(3)</t>
    </r>
    <phoneticPr fontId="3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</si>
  <si>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(5)</t>
    </r>
    <phoneticPr fontId="3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</si>
  <si>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(6)</t>
    </r>
    <phoneticPr fontId="3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</si>
  <si>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 xml:space="preserve">        (6)/(5)</t>
    </r>
    <phoneticPr fontId="3" type="noConversion"/>
  </si>
  <si>
    <r>
      <t>104</t>
    </r>
    <r>
      <rPr>
        <sz val="12"/>
        <color theme="1"/>
        <rFont val="標楷體"/>
        <family val="4"/>
        <charset val="136"/>
      </rPr>
      <t>年底</t>
    </r>
    <phoneticPr fontId="6" type="noConversion"/>
  </si>
  <si>
    <t>合計</t>
  </si>
  <si>
    <t>男性</t>
  </si>
  <si>
    <t>女性</t>
  </si>
  <si>
    <r>
      <t>105</t>
    </r>
    <r>
      <rPr>
        <sz val="12"/>
        <color theme="1"/>
        <rFont val="標楷體"/>
        <family val="4"/>
        <charset val="136"/>
      </rPr>
      <t>年底</t>
    </r>
  </si>
  <si>
    <t>合計</t>
    <phoneticPr fontId="3" type="noConversion"/>
  </si>
  <si>
    <t>男性</t>
    <phoneticPr fontId="3" type="noConversion"/>
  </si>
  <si>
    <t>女性</t>
    <phoneticPr fontId="3" type="noConversion"/>
  </si>
  <si>
    <r>
      <t>106</t>
    </r>
    <r>
      <rPr>
        <sz val="12"/>
        <color theme="1"/>
        <rFont val="標楷體"/>
        <family val="4"/>
        <charset val="136"/>
      </rPr>
      <t>年底</t>
    </r>
  </si>
  <si>
    <t>男性</t>
    <phoneticPr fontId="3" type="noConversion"/>
  </si>
  <si>
    <t>女性</t>
    <phoneticPr fontId="3" type="noConversion"/>
  </si>
  <si>
    <r>
      <t>107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</si>
  <si>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合計</t>
    <phoneticPr fontId="3" type="noConversion"/>
  </si>
  <si>
    <t>男性</t>
    <phoneticPr fontId="3" type="noConversion"/>
  </si>
  <si>
    <t>女性</t>
    <phoneticPr fontId="3" type="noConversion"/>
  </si>
  <si>
    <r>
      <t>108</t>
    </r>
    <r>
      <rPr>
        <sz val="12"/>
        <color theme="1"/>
        <rFont val="標楷體"/>
        <family val="4"/>
        <charset val="136"/>
      </rPr>
      <t>年底</t>
    </r>
  </si>
  <si>
    <r>
      <t>109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</si>
  <si>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男性</t>
    <phoneticPr fontId="3" type="noConversion"/>
  </si>
  <si>
    <t>女性</t>
    <phoneticPr fontId="3" type="noConversion"/>
  </si>
  <si>
    <r>
      <t>110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</si>
  <si>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合計</t>
    <phoneticPr fontId="3" type="noConversion"/>
  </si>
  <si>
    <t>資料來源：桃園市政府地方稅務局資訊科。</t>
    <phoneticPr fontId="3" type="noConversion"/>
  </si>
  <si>
    <t>說　　明：本表資料不包括非自然人及公同共有所有權人在內。</t>
    <phoneticPr fontId="6" type="noConversion"/>
  </si>
  <si>
    <r>
      <t>111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</si>
  <si>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112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</si>
  <si>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r>
      <t>113</t>
    </r>
    <r>
      <rPr>
        <sz val="12"/>
        <color theme="1"/>
        <rFont val="標楷體"/>
        <family val="4"/>
        <charset val="136"/>
      </rPr>
      <t>年底</t>
    </r>
    <phoneticPr fontId="3" type="noConversion"/>
  </si>
  <si>
    <t>桃園市財產稅籍持有人數-按納稅義務人性別分</t>
    <phoneticPr fontId="3" type="noConversion"/>
  </si>
  <si>
    <r>
      <t>114</t>
    </r>
    <r>
      <rPr>
        <sz val="12"/>
        <color theme="1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</si>
</sst>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0.00_);[Red]\(0.00\)"/>
    <numFmt numFmtId="179" formatCode="#,##0_);[Red]\(#,##0\)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9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7" fontId="8" fillId="0" borderId="9" xfId="2" applyNumberFormat="1" applyFont="1" applyBorder="1" applyAlignment="1">
      <alignment horizontal="center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14" xfId="2" applyNumberFormat="1" applyFont="1" applyBorder="1" applyAlignment="1">
      <alignment horizontal="right" vertical="center"/>
    </xf>
    <xf numFmtId="0" fontId="4" fillId="0" borderId="13" xfId="1" applyFont="1" applyBorder="1" applyAlignment="1">
      <alignment horizontal="center" vertical="center"/>
    </xf>
    <xf numFmtId="176" fontId="5" fillId="0" borderId="13" xfId="2" applyNumberFormat="1" applyFont="1" applyBorder="1" applyAlignment="1">
      <alignment horizontal="center" vertical="center"/>
    </xf>
    <xf numFmtId="177" fontId="5" fillId="0" borderId="13" xfId="2" applyNumberFormat="1" applyFont="1" applyBorder="1" applyAlignment="1">
      <alignment horizontal="center" vertical="center"/>
    </xf>
    <xf numFmtId="178" fontId="5" fillId="0" borderId="13" xfId="2" applyNumberFormat="1" applyFont="1" applyBorder="1" applyAlignment="1">
      <alignment horizontal="right" vertical="center"/>
    </xf>
    <xf numFmtId="178" fontId="5" fillId="0" borderId="0" xfId="2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center" vertical="center"/>
    </xf>
    <xf numFmtId="41" fontId="8" fillId="0" borderId="9" xfId="1" applyNumberFormat="1" applyFont="1" applyBorder="1" applyAlignment="1">
      <alignment horizontal="right" vertical="center"/>
    </xf>
    <xf numFmtId="177" fontId="8" fillId="0" borderId="9" xfId="1" applyNumberFormat="1" applyFont="1" applyBorder="1" applyAlignment="1">
      <alignment horizontal="right" vertical="center"/>
    </xf>
    <xf numFmtId="179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9" fontId="5" fillId="0" borderId="16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9" fontId="5" fillId="0" borderId="18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176" fontId="4" fillId="0" borderId="8" xfId="2" applyNumberFormat="1" applyFont="1" applyBorder="1" applyAlignment="1">
      <alignment horizontal="center" vertical="center"/>
    </xf>
    <xf numFmtId="179" fontId="5" fillId="0" borderId="19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9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178" fontId="5" fillId="0" borderId="8" xfId="2" applyNumberFormat="1" applyFont="1" applyBorder="1" applyAlignment="1">
      <alignment horizontal="right" vertical="center"/>
    </xf>
    <xf numFmtId="179" fontId="5" fillId="0" borderId="21" xfId="1" applyNumberFormat="1" applyFont="1" applyFill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9" fontId="5" fillId="0" borderId="24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178" fontId="5" fillId="0" borderId="22" xfId="2" applyNumberFormat="1" applyFont="1" applyBorder="1" applyAlignment="1">
      <alignment horizontal="right" vertical="center"/>
    </xf>
    <xf numFmtId="41" fontId="8" fillId="0" borderId="13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8" fontId="8" fillId="0" borderId="13" xfId="2" applyNumberFormat="1" applyFont="1" applyBorder="1" applyAlignment="1">
      <alignment horizontal="right" vertical="center"/>
    </xf>
    <xf numFmtId="178" fontId="8" fillId="0" borderId="0" xfId="2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8" fontId="5" fillId="0" borderId="21" xfId="1" applyNumberFormat="1" applyFont="1" applyBorder="1" applyAlignment="1">
      <alignment horizontal="right" vertical="center"/>
    </xf>
    <xf numFmtId="178" fontId="5" fillId="0" borderId="21" xfId="1" applyNumberFormat="1" applyFont="1" applyFill="1" applyBorder="1" applyAlignment="1">
      <alignment horizontal="right" vertical="center"/>
    </xf>
    <xf numFmtId="178" fontId="5" fillId="0" borderId="22" xfId="1" applyNumberFormat="1" applyFont="1" applyFill="1" applyBorder="1" applyAlignment="1">
      <alignment horizontal="right" vertical="center"/>
    </xf>
    <xf numFmtId="176" fontId="4" fillId="0" borderId="13" xfId="2" applyNumberFormat="1" applyFont="1" applyBorder="1" applyAlignment="1">
      <alignment horizontal="center" vertical="center"/>
    </xf>
    <xf numFmtId="179" fontId="8" fillId="0" borderId="25" xfId="1" applyNumberFormat="1" applyFont="1" applyBorder="1" applyAlignment="1">
      <alignment horizontal="right" vertical="center"/>
    </xf>
    <xf numFmtId="179" fontId="8" fillId="0" borderId="9" xfId="1" applyNumberFormat="1" applyFont="1" applyBorder="1" applyAlignment="1">
      <alignment horizontal="right" vertical="center"/>
    </xf>
    <xf numFmtId="178" fontId="8" fillId="0" borderId="9" xfId="1" applyNumberFormat="1" applyFont="1" applyBorder="1" applyAlignment="1">
      <alignment horizontal="right" vertical="center"/>
    </xf>
    <xf numFmtId="179" fontId="8" fillId="0" borderId="9" xfId="1" applyNumberFormat="1" applyFont="1" applyFill="1" applyBorder="1" applyAlignment="1">
      <alignment horizontal="right" vertical="center"/>
    </xf>
    <xf numFmtId="177" fontId="8" fillId="0" borderId="9" xfId="1" applyNumberFormat="1" applyFont="1" applyFill="1" applyBorder="1" applyAlignment="1">
      <alignment horizontal="right" vertical="center"/>
    </xf>
    <xf numFmtId="178" fontId="8" fillId="0" borderId="9" xfId="1" applyNumberFormat="1" applyFont="1" applyFill="1" applyBorder="1" applyAlignment="1">
      <alignment horizontal="right" vertical="center"/>
    </xf>
    <xf numFmtId="179" fontId="8" fillId="0" borderId="15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179" fontId="5" fillId="0" borderId="25" xfId="1" applyNumberFormat="1" applyFont="1" applyBorder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179" fontId="5" fillId="0" borderId="13" xfId="1" applyNumberFormat="1" applyFont="1" applyBorder="1" applyAlignment="1">
      <alignment horizontal="right" vertical="center"/>
    </xf>
    <xf numFmtId="178" fontId="5" fillId="0" borderId="13" xfId="1" applyNumberFormat="1" applyFont="1" applyBorder="1" applyAlignment="1">
      <alignment horizontal="right" vertical="center"/>
    </xf>
    <xf numFmtId="179" fontId="5" fillId="0" borderId="13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9" fontId="5" fillId="0" borderId="15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7" fontId="5" fillId="0" borderId="8" xfId="1" applyNumberFormat="1" applyFont="1" applyBorder="1" applyAlignment="1">
      <alignment horizontal="right" vertical="center"/>
    </xf>
    <xf numFmtId="179" fontId="5" fillId="0" borderId="8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9" fontId="5" fillId="0" borderId="8" xfId="1" applyNumberFormat="1" applyFont="1" applyFill="1" applyBorder="1" applyAlignment="1">
      <alignment horizontal="right" vertical="center"/>
    </xf>
    <xf numFmtId="178" fontId="5" fillId="0" borderId="8" xfId="1" applyNumberFormat="1" applyFont="1" applyFill="1" applyBorder="1" applyAlignment="1">
      <alignment horizontal="right" vertical="center"/>
    </xf>
    <xf numFmtId="176" fontId="4" fillId="0" borderId="15" xfId="2" applyNumberFormat="1" applyFont="1" applyBorder="1" applyAlignment="1">
      <alignment horizontal="center" vertical="center"/>
    </xf>
    <xf numFmtId="179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178" fontId="5" fillId="0" borderId="16" xfId="1" applyNumberFormat="1" applyFont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  <xf numFmtId="176" fontId="4" fillId="0" borderId="28" xfId="2" applyNumberFormat="1" applyFont="1" applyBorder="1" applyAlignment="1">
      <alignment horizontal="center" vertical="center"/>
    </xf>
    <xf numFmtId="179" fontId="5" fillId="0" borderId="29" xfId="1" applyNumberFormat="1" applyFont="1" applyBorder="1" applyAlignment="1">
      <alignment horizontal="right" vertical="center"/>
    </xf>
    <xf numFmtId="177" fontId="5" fillId="0" borderId="30" xfId="1" applyNumberFormat="1" applyFont="1" applyBorder="1" applyAlignment="1">
      <alignment horizontal="right" vertical="center"/>
    </xf>
    <xf numFmtId="179" fontId="5" fillId="0" borderId="31" xfId="1" applyNumberFormat="1" applyFont="1" applyBorder="1" applyAlignment="1">
      <alignment horizontal="right" vertical="center"/>
    </xf>
    <xf numFmtId="177" fontId="5" fillId="0" borderId="31" xfId="1" applyNumberFormat="1" applyFont="1" applyBorder="1" applyAlignment="1">
      <alignment horizontal="right" vertical="center"/>
    </xf>
    <xf numFmtId="178" fontId="5" fillId="0" borderId="31" xfId="1" applyNumberFormat="1" applyFont="1" applyBorder="1" applyAlignment="1">
      <alignment horizontal="right" vertical="center"/>
    </xf>
    <xf numFmtId="179" fontId="5" fillId="0" borderId="31" xfId="1" applyNumberFormat="1" applyFont="1" applyFill="1" applyBorder="1" applyAlignment="1">
      <alignment horizontal="right" vertical="center"/>
    </xf>
    <xf numFmtId="177" fontId="5" fillId="0" borderId="31" xfId="1" applyNumberFormat="1" applyFont="1" applyFill="1" applyBorder="1" applyAlignment="1">
      <alignment horizontal="right" vertical="center"/>
    </xf>
    <xf numFmtId="178" fontId="5" fillId="0" borderId="31" xfId="1" applyNumberFormat="1" applyFont="1" applyFill="1" applyBorder="1" applyAlignment="1">
      <alignment horizontal="right" vertical="center"/>
    </xf>
    <xf numFmtId="177" fontId="5" fillId="0" borderId="32" xfId="1" applyNumberFormat="1" applyFont="1" applyFill="1" applyBorder="1" applyAlignment="1">
      <alignment horizontal="right" vertical="center"/>
    </xf>
    <xf numFmtId="179" fontId="5" fillId="0" borderId="33" xfId="1" applyNumberFormat="1" applyFont="1" applyFill="1" applyBorder="1" applyAlignment="1">
      <alignment horizontal="right" vertical="center"/>
    </xf>
    <xf numFmtId="177" fontId="5" fillId="0" borderId="34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  <xf numFmtId="0" fontId="1" fillId="0" borderId="0" xfId="1">
      <alignment vertical="center"/>
    </xf>
    <xf numFmtId="0" fontId="9" fillId="0" borderId="0" xfId="1" applyFont="1">
      <alignment vertical="center"/>
    </xf>
    <xf numFmtId="176" fontId="4" fillId="0" borderId="7" xfId="2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</cellXfs>
  <cellStyles count="3">
    <cellStyle name="一般" xfId="0" builtinId="0"/>
    <cellStyle name="一般 3" xfId="1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BreakPreview" zoomScaleNormal="100" zoomScaleSheetLayoutView="100" workbookViewId="0">
      <pane ySplit="4" topLeftCell="A31" activePane="bottomLeft" state="frozen"/>
      <selection pane="bottomLeft" activeCell="O38" sqref="O38"/>
    </sheetView>
  </sheetViews>
  <sheetFormatPr defaultColWidth="8.90625" defaultRowHeight="17" x14ac:dyDescent="0.4"/>
  <cols>
    <col min="1" max="1" width="9.7265625" style="93" customWidth="1"/>
    <col min="2" max="2" width="7.7265625" style="93" customWidth="1"/>
    <col min="3" max="3" width="9.7265625" style="93" customWidth="1"/>
    <col min="4" max="4" width="7.7265625" style="93" customWidth="1"/>
    <col min="5" max="5" width="11.7265625" style="93" customWidth="1"/>
    <col min="6" max="7" width="7.7265625" style="93" customWidth="1"/>
    <col min="8" max="8" width="11.26953125" style="93" customWidth="1"/>
    <col min="9" max="9" width="7.7265625" style="93" customWidth="1"/>
    <col min="10" max="10" width="11.7265625" style="93" customWidth="1"/>
    <col min="11" max="12" width="7.7265625" style="93" customWidth="1"/>
    <col min="13" max="13" width="9.7265625" style="93" customWidth="1"/>
    <col min="14" max="14" width="7.7265625" style="93" customWidth="1"/>
    <col min="15" max="15" width="10.7265625" style="93" customWidth="1"/>
    <col min="16" max="17" width="7.7265625" style="93" customWidth="1"/>
    <col min="18" max="16384" width="8.90625" style="93"/>
  </cols>
  <sheetData>
    <row r="1" spans="1:17" s="1" customFormat="1" ht="23.25" customHeight="1" x14ac:dyDescent="0.4">
      <c r="A1" s="100" t="s">
        <v>44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</row>
    <row r="2" spans="1:17" s="1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101" t="s">
        <v>0</v>
      </c>
      <c r="P2" s="101"/>
      <c r="Q2" s="101"/>
    </row>
    <row r="3" spans="1:17" s="1" customFormat="1" ht="20.149999999999999" customHeight="1" x14ac:dyDescent="0.4">
      <c r="A3" s="102" t="s">
        <v>1</v>
      </c>
      <c r="B3" s="104" t="s">
        <v>2</v>
      </c>
      <c r="C3" s="106" t="s">
        <v>3</v>
      </c>
      <c r="D3" s="107"/>
      <c r="E3" s="107"/>
      <c r="F3" s="107"/>
      <c r="G3" s="108"/>
      <c r="H3" s="106" t="s">
        <v>4</v>
      </c>
      <c r="I3" s="107"/>
      <c r="J3" s="107"/>
      <c r="K3" s="107"/>
      <c r="L3" s="108"/>
      <c r="M3" s="106" t="s">
        <v>5</v>
      </c>
      <c r="N3" s="107"/>
      <c r="O3" s="107"/>
      <c r="P3" s="107"/>
      <c r="Q3" s="107"/>
    </row>
    <row r="4" spans="1:17" s="1" customFormat="1" ht="37.5" customHeight="1" x14ac:dyDescent="0.4">
      <c r="A4" s="103"/>
      <c r="B4" s="105"/>
      <c r="C4" s="4" t="s">
        <v>6</v>
      </c>
      <c r="D4" s="5" t="s">
        <v>7</v>
      </c>
      <c r="E4" s="4" t="s">
        <v>8</v>
      </c>
      <c r="F4" s="5" t="s">
        <v>7</v>
      </c>
      <c r="G4" s="6" t="s">
        <v>9</v>
      </c>
      <c r="H4" s="4" t="s">
        <v>10</v>
      </c>
      <c r="I4" s="5" t="s">
        <v>11</v>
      </c>
      <c r="J4" s="4" t="s">
        <v>12</v>
      </c>
      <c r="K4" s="5" t="s">
        <v>13</v>
      </c>
      <c r="L4" s="6" t="s">
        <v>14</v>
      </c>
      <c r="M4" s="4" t="s">
        <v>15</v>
      </c>
      <c r="N4" s="5" t="s">
        <v>13</v>
      </c>
      <c r="O4" s="4" t="s">
        <v>16</v>
      </c>
      <c r="P4" s="7" t="s">
        <v>13</v>
      </c>
      <c r="Q4" s="8" t="s">
        <v>17</v>
      </c>
    </row>
    <row r="5" spans="1:17" s="1" customFormat="1" ht="20.149999999999999" customHeight="1" x14ac:dyDescent="0.4">
      <c r="A5" s="98" t="s">
        <v>18</v>
      </c>
      <c r="B5" s="9" t="s">
        <v>19</v>
      </c>
      <c r="C5" s="10">
        <f>SUM(C6:C7)</f>
        <v>779757</v>
      </c>
      <c r="D5" s="11">
        <f>D6+D7</f>
        <v>100</v>
      </c>
      <c r="E5" s="10">
        <f t="shared" ref="E5:O5" si="0">SUM(E6:E7)</f>
        <v>873527</v>
      </c>
      <c r="F5" s="11">
        <f>F6+F7</f>
        <v>100</v>
      </c>
      <c r="G5" s="12">
        <f>E5/C5</f>
        <v>1.1202554129042765</v>
      </c>
      <c r="H5" s="10">
        <f t="shared" si="0"/>
        <v>853198</v>
      </c>
      <c r="I5" s="11">
        <f>I6+I7</f>
        <v>100</v>
      </c>
      <c r="J5" s="10">
        <f t="shared" si="0"/>
        <v>3418734</v>
      </c>
      <c r="K5" s="11">
        <f>K6+K7</f>
        <v>100</v>
      </c>
      <c r="L5" s="12">
        <f>J5/H5</f>
        <v>4.0069643857580539</v>
      </c>
      <c r="M5" s="10">
        <f t="shared" si="0"/>
        <v>496331</v>
      </c>
      <c r="N5" s="11">
        <f>N6+N7</f>
        <v>100</v>
      </c>
      <c r="O5" s="10">
        <f t="shared" si="0"/>
        <v>562285</v>
      </c>
      <c r="P5" s="11">
        <f>P6+P7</f>
        <v>100</v>
      </c>
      <c r="Q5" s="13">
        <f>O5/M5</f>
        <v>1.1328830961596192</v>
      </c>
    </row>
    <row r="6" spans="1:17" s="1" customFormat="1" ht="20.149999999999999" customHeight="1" x14ac:dyDescent="0.4">
      <c r="A6" s="96"/>
      <c r="B6" s="14" t="s">
        <v>20</v>
      </c>
      <c r="C6" s="15">
        <v>404831</v>
      </c>
      <c r="D6" s="16">
        <f>C6/C5*100</f>
        <v>51.917584580837364</v>
      </c>
      <c r="E6" s="15">
        <v>453294</v>
      </c>
      <c r="F6" s="16">
        <f>E6/E5*100</f>
        <v>51.892385696149056</v>
      </c>
      <c r="G6" s="17">
        <f>E6/C6</f>
        <v>1.1197116821587281</v>
      </c>
      <c r="H6" s="15">
        <v>454820</v>
      </c>
      <c r="I6" s="16">
        <f>H6/H5*100</f>
        <v>53.30767301376703</v>
      </c>
      <c r="J6" s="15">
        <v>2220133</v>
      </c>
      <c r="K6" s="16">
        <f>J6/J5*100</f>
        <v>64.940208860940913</v>
      </c>
      <c r="L6" s="17">
        <f>J6/H6</f>
        <v>4.8813442680620902</v>
      </c>
      <c r="M6" s="15">
        <v>256370</v>
      </c>
      <c r="N6" s="16">
        <f>M6/M5*100</f>
        <v>51.653029933653151</v>
      </c>
      <c r="O6" s="15">
        <v>289364</v>
      </c>
      <c r="P6" s="16">
        <f>O6/O5*100</f>
        <v>51.462158869612381</v>
      </c>
      <c r="Q6" s="18">
        <f>O6/M6</f>
        <v>1.1286968053984476</v>
      </c>
    </row>
    <row r="7" spans="1:17" s="1" customFormat="1" ht="20.149999999999999" customHeight="1" x14ac:dyDescent="0.4">
      <c r="A7" s="99"/>
      <c r="B7" s="14" t="s">
        <v>21</v>
      </c>
      <c r="C7" s="15">
        <v>374926</v>
      </c>
      <c r="D7" s="16">
        <f>C7/C5*100</f>
        <v>48.082415419162636</v>
      </c>
      <c r="E7" s="15">
        <v>420233</v>
      </c>
      <c r="F7" s="16">
        <f>E7/E5*100</f>
        <v>48.107614303850937</v>
      </c>
      <c r="G7" s="17">
        <f t="shared" ref="G7:G35" si="1">E7/C7</f>
        <v>1.1208425129225501</v>
      </c>
      <c r="H7" s="15">
        <v>398378</v>
      </c>
      <c r="I7" s="16">
        <f>H7/H5*100</f>
        <v>46.69232698623297</v>
      </c>
      <c r="J7" s="15">
        <v>1198601</v>
      </c>
      <c r="K7" s="16">
        <f>J7/J5*100</f>
        <v>35.05979113905908</v>
      </c>
      <c r="L7" s="17">
        <f t="shared" ref="L7:L36" si="2">J7/H7</f>
        <v>3.0087027898126903</v>
      </c>
      <c r="M7" s="15">
        <v>239961</v>
      </c>
      <c r="N7" s="16">
        <f>M7/M5*100</f>
        <v>48.346970066346849</v>
      </c>
      <c r="O7" s="15">
        <v>272921</v>
      </c>
      <c r="P7" s="16">
        <f>O7/O5*100</f>
        <v>48.537841130387619</v>
      </c>
      <c r="Q7" s="18">
        <f t="shared" ref="Q7:Q36" si="3">O7/M7</f>
        <v>1.1373556536270477</v>
      </c>
    </row>
    <row r="8" spans="1:17" s="1" customFormat="1" ht="20.149999999999999" customHeight="1" x14ac:dyDescent="0.4">
      <c r="A8" s="98" t="s">
        <v>22</v>
      </c>
      <c r="B8" s="19" t="s">
        <v>23</v>
      </c>
      <c r="C8" s="20">
        <f>SUM(C9:C10)</f>
        <v>795808</v>
      </c>
      <c r="D8" s="21">
        <f>D9+D10</f>
        <v>100</v>
      </c>
      <c r="E8" s="20">
        <f t="shared" ref="E8:O8" si="4">SUM(E9:E10)</f>
        <v>890380</v>
      </c>
      <c r="F8" s="21">
        <f>F9+F10</f>
        <v>100</v>
      </c>
      <c r="G8" s="12">
        <f t="shared" si="1"/>
        <v>1.1188377095982951</v>
      </c>
      <c r="H8" s="20">
        <f t="shared" si="4"/>
        <v>871466</v>
      </c>
      <c r="I8" s="21">
        <f>I9+I10</f>
        <v>100</v>
      </c>
      <c r="J8" s="20">
        <f t="shared" si="4"/>
        <v>3516897</v>
      </c>
      <c r="K8" s="21">
        <f>K9+K10</f>
        <v>100</v>
      </c>
      <c r="L8" s="12">
        <f t="shared" si="2"/>
        <v>4.0356101098608548</v>
      </c>
      <c r="M8" s="20">
        <f t="shared" si="4"/>
        <v>528652</v>
      </c>
      <c r="N8" s="21">
        <f>N9+N10</f>
        <v>100</v>
      </c>
      <c r="O8" s="20">
        <f t="shared" si="4"/>
        <v>604229</v>
      </c>
      <c r="P8" s="21">
        <f>P9+P10</f>
        <v>100</v>
      </c>
      <c r="Q8" s="13">
        <f t="shared" si="3"/>
        <v>1.142961721510559</v>
      </c>
    </row>
    <row r="9" spans="1:17" s="1" customFormat="1" ht="20.149999999999999" customHeight="1" x14ac:dyDescent="0.4">
      <c r="A9" s="96"/>
      <c r="B9" s="14" t="s">
        <v>24</v>
      </c>
      <c r="C9" s="22">
        <v>411390</v>
      </c>
      <c r="D9" s="23">
        <f>C9/C8*100</f>
        <v>51.694629860468858</v>
      </c>
      <c r="E9" s="22">
        <v>460352</v>
      </c>
      <c r="F9" s="24">
        <f>E9/E8*100</f>
        <v>51.702868438194926</v>
      </c>
      <c r="G9" s="17">
        <f t="shared" si="1"/>
        <v>1.1190160188628795</v>
      </c>
      <c r="H9" s="25">
        <v>462401</v>
      </c>
      <c r="I9" s="26">
        <f>H9/H8*100</f>
        <v>53.060130859953226</v>
      </c>
      <c r="J9" s="25">
        <v>2267651</v>
      </c>
      <c r="K9" s="27">
        <f>J9/J8*100</f>
        <v>64.478743619730693</v>
      </c>
      <c r="L9" s="17">
        <f t="shared" si="2"/>
        <v>4.9040789271649503</v>
      </c>
      <c r="M9" s="25">
        <v>271779</v>
      </c>
      <c r="N9" s="28">
        <f>M9/M8*100</f>
        <v>51.409812125935396</v>
      </c>
      <c r="O9" s="29">
        <v>308805</v>
      </c>
      <c r="P9" s="30">
        <f>O9/O8*100</f>
        <v>51.107278862815249</v>
      </c>
      <c r="Q9" s="18">
        <f t="shared" si="3"/>
        <v>1.1362356914993432</v>
      </c>
    </row>
    <row r="10" spans="1:17" s="1" customFormat="1" ht="20.149999999999999" customHeight="1" x14ac:dyDescent="0.4">
      <c r="A10" s="99"/>
      <c r="B10" s="31" t="s">
        <v>25</v>
      </c>
      <c r="C10" s="32">
        <v>384418</v>
      </c>
      <c r="D10" s="33">
        <f>C10/C8*100</f>
        <v>48.305370139531142</v>
      </c>
      <c r="E10" s="34">
        <v>430028</v>
      </c>
      <c r="F10" s="35">
        <f>E10/E8*100</f>
        <v>48.297131561805074</v>
      </c>
      <c r="G10" s="36">
        <f t="shared" si="1"/>
        <v>1.1186468895837345</v>
      </c>
      <c r="H10" s="37">
        <v>409065</v>
      </c>
      <c r="I10" s="38">
        <f>H10/H8*100</f>
        <v>46.939869140046767</v>
      </c>
      <c r="J10" s="37">
        <v>1249246</v>
      </c>
      <c r="K10" s="39">
        <f>J10/J8*100</f>
        <v>35.521256380269314</v>
      </c>
      <c r="L10" s="36">
        <f t="shared" si="2"/>
        <v>3.0539058584821483</v>
      </c>
      <c r="M10" s="37">
        <v>256873</v>
      </c>
      <c r="N10" s="40">
        <f>M10/M8*100</f>
        <v>48.590187874064597</v>
      </c>
      <c r="O10" s="41">
        <v>295424</v>
      </c>
      <c r="P10" s="42">
        <f>O10/O8*100</f>
        <v>48.892721137184743</v>
      </c>
      <c r="Q10" s="43">
        <f t="shared" si="3"/>
        <v>1.1500780541357014</v>
      </c>
    </row>
    <row r="11" spans="1:17" s="1" customFormat="1" ht="20.149999999999999" customHeight="1" x14ac:dyDescent="0.4">
      <c r="A11" s="98" t="s">
        <v>26</v>
      </c>
      <c r="B11" s="9" t="s">
        <v>23</v>
      </c>
      <c r="C11" s="44">
        <f>SUM(C12:C13)</f>
        <v>813756</v>
      </c>
      <c r="D11" s="45">
        <f>D12+D13</f>
        <v>100</v>
      </c>
      <c r="E11" s="44">
        <f t="shared" ref="E11" si="5">SUM(E12:E13)</f>
        <v>909366</v>
      </c>
      <c r="F11" s="45">
        <f>F12+F13</f>
        <v>100</v>
      </c>
      <c r="G11" s="46">
        <f t="shared" si="1"/>
        <v>1.1174922212555114</v>
      </c>
      <c r="H11" s="44">
        <f t="shared" ref="H11:J11" si="6">SUM(H12:H13)</f>
        <v>885957</v>
      </c>
      <c r="I11" s="45">
        <f>I12+I13</f>
        <v>100</v>
      </c>
      <c r="J11" s="44">
        <f t="shared" si="6"/>
        <v>3595981</v>
      </c>
      <c r="K11" s="45">
        <f>K12+K13</f>
        <v>100</v>
      </c>
      <c r="L11" s="46">
        <f t="shared" si="2"/>
        <v>4.0588662880929887</v>
      </c>
      <c r="M11" s="44">
        <f t="shared" ref="M11:O11" si="7">SUM(M12:M13)</f>
        <v>560952</v>
      </c>
      <c r="N11" s="45">
        <f>N12+N13</f>
        <v>100</v>
      </c>
      <c r="O11" s="44">
        <f t="shared" si="7"/>
        <v>647245</v>
      </c>
      <c r="P11" s="45">
        <f>P12+P13</f>
        <v>100</v>
      </c>
      <c r="Q11" s="47">
        <f t="shared" si="3"/>
        <v>1.1538331265420214</v>
      </c>
    </row>
    <row r="12" spans="1:17" s="1" customFormat="1" ht="20.149999999999999" customHeight="1" x14ac:dyDescent="0.4">
      <c r="A12" s="96"/>
      <c r="B12" s="14" t="s">
        <v>27</v>
      </c>
      <c r="C12" s="22">
        <v>419489</v>
      </c>
      <c r="D12" s="23">
        <f>C12/C11*100</f>
        <v>51.549727436725505</v>
      </c>
      <c r="E12" s="22">
        <v>468976</v>
      </c>
      <c r="F12" s="24">
        <f>E12/E11*100</f>
        <v>51.571754387122461</v>
      </c>
      <c r="G12" s="17">
        <f t="shared" si="1"/>
        <v>1.1179697203025585</v>
      </c>
      <c r="H12" s="25">
        <v>468118</v>
      </c>
      <c r="I12" s="26">
        <f>H12/H11*100</f>
        <v>52.837553064087764</v>
      </c>
      <c r="J12" s="25">
        <v>2303400</v>
      </c>
      <c r="K12" s="27">
        <f>J12/J11*100</f>
        <v>64.054843448839136</v>
      </c>
      <c r="L12" s="17">
        <f t="shared" si="2"/>
        <v>4.9205542192353207</v>
      </c>
      <c r="M12" s="25">
        <v>287372</v>
      </c>
      <c r="N12" s="28">
        <f>M12/M11*100</f>
        <v>51.229338695645978</v>
      </c>
      <c r="O12" s="29">
        <v>329052</v>
      </c>
      <c r="P12" s="30">
        <f>O12/O11*100</f>
        <v>50.838863181639105</v>
      </c>
      <c r="Q12" s="18">
        <f t="shared" si="3"/>
        <v>1.1450384867001657</v>
      </c>
    </row>
    <row r="13" spans="1:17" s="1" customFormat="1" ht="20.149999999999999" customHeight="1" x14ac:dyDescent="0.4">
      <c r="A13" s="96"/>
      <c r="B13" s="31" t="s">
        <v>28</v>
      </c>
      <c r="C13" s="32">
        <v>394267</v>
      </c>
      <c r="D13" s="33">
        <f>C13/C11*100</f>
        <v>48.450272563274495</v>
      </c>
      <c r="E13" s="34">
        <v>440390</v>
      </c>
      <c r="F13" s="48">
        <f>E13/E11*100</f>
        <v>48.428245612877539</v>
      </c>
      <c r="G13" s="49">
        <f>E13/C13</f>
        <v>1.1169841756981944</v>
      </c>
      <c r="H13" s="37">
        <v>417839</v>
      </c>
      <c r="I13" s="38">
        <f>H13/H11*100</f>
        <v>47.162446935912236</v>
      </c>
      <c r="J13" s="37">
        <v>1292581</v>
      </c>
      <c r="K13" s="38">
        <f>J13/J11*100</f>
        <v>35.945156551160871</v>
      </c>
      <c r="L13" s="50">
        <f>J13/H13</f>
        <v>3.0934905549745237</v>
      </c>
      <c r="M13" s="37">
        <v>273580</v>
      </c>
      <c r="N13" s="40">
        <f>M13/M11*100</f>
        <v>48.770661304354029</v>
      </c>
      <c r="O13" s="41">
        <v>318193</v>
      </c>
      <c r="P13" s="42">
        <f>O13/O11*100</f>
        <v>49.161136818360902</v>
      </c>
      <c r="Q13" s="51">
        <f>O13/M13</f>
        <v>1.1630711309306236</v>
      </c>
    </row>
    <row r="14" spans="1:17" s="1" customFormat="1" ht="20.149999999999999" customHeight="1" x14ac:dyDescent="0.4">
      <c r="A14" s="98" t="s">
        <v>29</v>
      </c>
      <c r="B14" s="9" t="s">
        <v>30</v>
      </c>
      <c r="C14" s="44">
        <f>SUM(C15:C16)</f>
        <v>822962</v>
      </c>
      <c r="D14" s="45">
        <f>D15+D16</f>
        <v>100</v>
      </c>
      <c r="E14" s="44">
        <f t="shared" ref="E14" si="8">SUM(E15:E16)</f>
        <v>1077234</v>
      </c>
      <c r="F14" s="45">
        <f>F15+F16</f>
        <v>100</v>
      </c>
      <c r="G14" s="46">
        <f t="shared" ref="G14:G15" si="9">E14/C14</f>
        <v>1.3089717386708013</v>
      </c>
      <c r="H14" s="44">
        <f t="shared" ref="H14" si="10">SUM(H15:H16)</f>
        <v>899159</v>
      </c>
      <c r="I14" s="45">
        <f>I15+I16</f>
        <v>100</v>
      </c>
      <c r="J14" s="44">
        <f t="shared" ref="J14" si="11">SUM(J15:J16)</f>
        <v>3669785</v>
      </c>
      <c r="K14" s="45">
        <f>K15+K16</f>
        <v>100</v>
      </c>
      <c r="L14" s="46">
        <f t="shared" ref="L14:L15" si="12">J14/H14</f>
        <v>4.081352686232357</v>
      </c>
      <c r="M14" s="44">
        <f t="shared" ref="M14" si="13">SUM(M15:M16)</f>
        <v>590231</v>
      </c>
      <c r="N14" s="45">
        <f>N15+N16</f>
        <v>100</v>
      </c>
      <c r="O14" s="44">
        <f t="shared" ref="O14" si="14">SUM(O15:O16)</f>
        <v>687440</v>
      </c>
      <c r="P14" s="21">
        <f>P15+P16</f>
        <v>100</v>
      </c>
      <c r="Q14" s="47">
        <f t="shared" ref="Q14:Q15" si="15">O14/M14</f>
        <v>1.1646965340688646</v>
      </c>
    </row>
    <row r="15" spans="1:17" s="1" customFormat="1" ht="20.149999999999999" customHeight="1" x14ac:dyDescent="0.4">
      <c r="A15" s="96"/>
      <c r="B15" s="14" t="s">
        <v>31</v>
      </c>
      <c r="C15" s="22">
        <v>423275</v>
      </c>
      <c r="D15" s="23">
        <f>C15/C14*100</f>
        <v>51.433115988344532</v>
      </c>
      <c r="E15" s="22">
        <v>565224</v>
      </c>
      <c r="F15" s="24">
        <f>E15/E14*100</f>
        <v>52.469936893933912</v>
      </c>
      <c r="G15" s="17">
        <f t="shared" si="9"/>
        <v>1.3353588092847439</v>
      </c>
      <c r="H15" s="25">
        <v>473430</v>
      </c>
      <c r="I15" s="26">
        <f>H15/H14*100</f>
        <v>52.652534201403753</v>
      </c>
      <c r="J15" s="25">
        <v>2336799</v>
      </c>
      <c r="K15" s="27">
        <f>J15/J14*100</f>
        <v>63.676727655707353</v>
      </c>
      <c r="L15" s="17">
        <f t="shared" si="12"/>
        <v>4.9358912616437491</v>
      </c>
      <c r="M15" s="25">
        <v>301531</v>
      </c>
      <c r="N15" s="28">
        <f>M15/M14*100</f>
        <v>51.086947313848306</v>
      </c>
      <c r="O15" s="29">
        <v>347934</v>
      </c>
      <c r="P15" s="30">
        <f>O15/O14*100</f>
        <v>50.61299895263587</v>
      </c>
      <c r="Q15" s="18">
        <f t="shared" si="15"/>
        <v>1.153891308024714</v>
      </c>
    </row>
    <row r="16" spans="1:17" s="1" customFormat="1" ht="20.149999999999999" customHeight="1" x14ac:dyDescent="0.4">
      <c r="A16" s="96"/>
      <c r="B16" s="31" t="s">
        <v>32</v>
      </c>
      <c r="C16" s="32">
        <v>399687</v>
      </c>
      <c r="D16" s="33">
        <f>C16/C14*100</f>
        <v>48.566884011655461</v>
      </c>
      <c r="E16" s="34">
        <v>512010</v>
      </c>
      <c r="F16" s="48">
        <f>E16/E14*100</f>
        <v>47.530063106066088</v>
      </c>
      <c r="G16" s="49">
        <f>E16/C16</f>
        <v>1.2810274039435858</v>
      </c>
      <c r="H16" s="37">
        <v>425729</v>
      </c>
      <c r="I16" s="38">
        <f>H16/H14*100</f>
        <v>47.347465798596247</v>
      </c>
      <c r="J16" s="37">
        <v>1332986</v>
      </c>
      <c r="K16" s="38">
        <f>J16/J14*100</f>
        <v>36.323272344292654</v>
      </c>
      <c r="L16" s="50">
        <f>J16/H16</f>
        <v>3.1310669463438008</v>
      </c>
      <c r="M16" s="37">
        <v>288700</v>
      </c>
      <c r="N16" s="40">
        <f>M16/M14*100</f>
        <v>48.913052686151694</v>
      </c>
      <c r="O16" s="41">
        <v>339506</v>
      </c>
      <c r="P16" s="42">
        <f>O16/O14*100</f>
        <v>49.38700104736413</v>
      </c>
      <c r="Q16" s="51">
        <f>O16/M16</f>
        <v>1.1759819882230689</v>
      </c>
    </row>
    <row r="17" spans="1:17" s="1" customFormat="1" ht="20.149999999999999" customHeight="1" x14ac:dyDescent="0.4">
      <c r="A17" s="98" t="s">
        <v>33</v>
      </c>
      <c r="B17" s="52" t="s">
        <v>19</v>
      </c>
      <c r="C17" s="53">
        <v>842918</v>
      </c>
      <c r="D17" s="21">
        <v>100</v>
      </c>
      <c r="E17" s="54">
        <v>940148</v>
      </c>
      <c r="F17" s="21">
        <v>100</v>
      </c>
      <c r="G17" s="55">
        <v>1.1153492985082771</v>
      </c>
      <c r="H17" s="56">
        <v>913112</v>
      </c>
      <c r="I17" s="57">
        <v>100</v>
      </c>
      <c r="J17" s="56">
        <v>3723252</v>
      </c>
      <c r="K17" s="57">
        <v>100</v>
      </c>
      <c r="L17" s="58">
        <v>4.0775414187963799</v>
      </c>
      <c r="M17" s="56">
        <v>606871</v>
      </c>
      <c r="N17" s="57">
        <v>100</v>
      </c>
      <c r="O17" s="59">
        <v>708349</v>
      </c>
      <c r="P17" s="60">
        <v>100</v>
      </c>
      <c r="Q17" s="61">
        <v>1.1672151083179128</v>
      </c>
    </row>
    <row r="18" spans="1:17" s="1" customFormat="1" ht="20.149999999999999" customHeight="1" x14ac:dyDescent="0.4">
      <c r="A18" s="96"/>
      <c r="B18" s="52" t="s">
        <v>20</v>
      </c>
      <c r="C18" s="62">
        <v>432287</v>
      </c>
      <c r="D18" s="63">
        <v>51.284585214694665</v>
      </c>
      <c r="E18" s="64">
        <v>482557</v>
      </c>
      <c r="F18" s="63">
        <v>51.327769670307234</v>
      </c>
      <c r="G18" s="65">
        <v>1.1162884842708662</v>
      </c>
      <c r="H18" s="66">
        <v>479029</v>
      </c>
      <c r="I18" s="30">
        <v>52.461143868441106</v>
      </c>
      <c r="J18" s="66">
        <v>2357983</v>
      </c>
      <c r="K18" s="30">
        <v>63.331275992062849</v>
      </c>
      <c r="L18" s="67">
        <v>4.922422233309466</v>
      </c>
      <c r="M18" s="66">
        <v>310773</v>
      </c>
      <c r="N18" s="30">
        <v>51.209070790991831</v>
      </c>
      <c r="O18" s="68">
        <v>360038</v>
      </c>
      <c r="P18" s="30">
        <v>50.827769926971023</v>
      </c>
      <c r="Q18" s="69">
        <v>1.1585240674061132</v>
      </c>
    </row>
    <row r="19" spans="1:17" s="1" customFormat="1" ht="20.149999999999999" customHeight="1" x14ac:dyDescent="0.4">
      <c r="A19" s="99"/>
      <c r="B19" s="52" t="s">
        <v>21</v>
      </c>
      <c r="C19" s="62">
        <v>410631</v>
      </c>
      <c r="D19" s="70">
        <v>48.715414785305335</v>
      </c>
      <c r="E19" s="71">
        <v>457591</v>
      </c>
      <c r="F19" s="70">
        <v>48.672230329692773</v>
      </c>
      <c r="G19" s="72">
        <v>1.114360581641425</v>
      </c>
      <c r="H19" s="73">
        <v>434083</v>
      </c>
      <c r="I19" s="42">
        <v>47.538856131558887</v>
      </c>
      <c r="J19" s="73">
        <v>1365269</v>
      </c>
      <c r="K19" s="42">
        <v>36.668724007937151</v>
      </c>
      <c r="L19" s="74">
        <v>3.1451796085080503</v>
      </c>
      <c r="M19" s="73">
        <v>296098</v>
      </c>
      <c r="N19" s="42">
        <v>48.790929209008176</v>
      </c>
      <c r="O19" s="68">
        <v>348311</v>
      </c>
      <c r="P19" s="30">
        <v>49.17223007302897</v>
      </c>
      <c r="Q19" s="69">
        <v>1.1763368884626035</v>
      </c>
    </row>
    <row r="20" spans="1:17" s="1" customFormat="1" ht="20.149999999999999" customHeight="1" x14ac:dyDescent="0.4">
      <c r="A20" s="98" t="s">
        <v>34</v>
      </c>
      <c r="B20" s="19" t="s">
        <v>23</v>
      </c>
      <c r="C20" s="20">
        <f>SUM(C21:C22)</f>
        <v>862346</v>
      </c>
      <c r="D20" s="21">
        <f>D21+D22</f>
        <v>100</v>
      </c>
      <c r="E20" s="20">
        <f t="shared" ref="E20" si="16">SUM(E21:E22)</f>
        <v>961428</v>
      </c>
      <c r="F20" s="21">
        <f>F21+F22</f>
        <v>100</v>
      </c>
      <c r="G20" s="12">
        <f t="shared" ref="G20:G21" si="17">E20/C20</f>
        <v>1.1148981963156319</v>
      </c>
      <c r="H20" s="20">
        <f t="shared" ref="H20" si="18">SUM(H21:H22)</f>
        <v>931151</v>
      </c>
      <c r="I20" s="21">
        <f>I21+I22</f>
        <v>100</v>
      </c>
      <c r="J20" s="20">
        <f t="shared" ref="J20" si="19">SUM(J21:J22)</f>
        <v>3786277</v>
      </c>
      <c r="K20" s="21">
        <f>K21+K22</f>
        <v>100</v>
      </c>
      <c r="L20" s="12">
        <f t="shared" ref="L20:L21" si="20">J20/H20</f>
        <v>4.066233081422884</v>
      </c>
      <c r="M20" s="20">
        <f t="shared" ref="M20" si="21">SUM(M21:M22)</f>
        <v>624783</v>
      </c>
      <c r="N20" s="21">
        <f>N21+N22</f>
        <v>100</v>
      </c>
      <c r="O20" s="20">
        <f t="shared" ref="O20" si="22">SUM(O21:O22)</f>
        <v>732128</v>
      </c>
      <c r="P20" s="21">
        <f>P21+P22</f>
        <v>100</v>
      </c>
      <c r="Q20" s="13">
        <f t="shared" ref="Q20:Q21" si="23">O20/M20</f>
        <v>1.1718116530059237</v>
      </c>
    </row>
    <row r="21" spans="1:17" s="1" customFormat="1" ht="20.149999999999999" customHeight="1" x14ac:dyDescent="0.4">
      <c r="A21" s="96"/>
      <c r="B21" s="14" t="s">
        <v>35</v>
      </c>
      <c r="C21" s="22">
        <v>440786</v>
      </c>
      <c r="D21" s="23">
        <f>C21/C20*100</f>
        <v>51.114749764015833</v>
      </c>
      <c r="E21" s="22">
        <v>492057</v>
      </c>
      <c r="F21" s="24">
        <f>E21/E20*100</f>
        <v>51.179807536289765</v>
      </c>
      <c r="G21" s="17">
        <f t="shared" si="17"/>
        <v>1.1163172151565612</v>
      </c>
      <c r="H21" s="25">
        <v>486631</v>
      </c>
      <c r="I21" s="26">
        <f>H21/H20*100</f>
        <v>52.261233677459408</v>
      </c>
      <c r="J21" s="25">
        <v>2382662</v>
      </c>
      <c r="K21" s="27">
        <f>J21/J20*100</f>
        <v>62.928887664584501</v>
      </c>
      <c r="L21" s="17">
        <f t="shared" si="20"/>
        <v>4.896239655919989</v>
      </c>
      <c r="M21" s="25">
        <v>320945</v>
      </c>
      <c r="N21" s="28">
        <f>M21/M20*100</f>
        <v>51.36903532906625</v>
      </c>
      <c r="O21" s="29">
        <v>373904</v>
      </c>
      <c r="P21" s="30">
        <f>O21/O20*100</f>
        <v>51.070850998732467</v>
      </c>
      <c r="Q21" s="18">
        <f t="shared" si="23"/>
        <v>1.1650095810808705</v>
      </c>
    </row>
    <row r="22" spans="1:17" s="1" customFormat="1" ht="20.149999999999999" customHeight="1" x14ac:dyDescent="0.4">
      <c r="A22" s="96"/>
      <c r="B22" s="75" t="s">
        <v>36</v>
      </c>
      <c r="C22" s="76">
        <v>421560</v>
      </c>
      <c r="D22" s="77">
        <f>C22/C20*100</f>
        <v>48.885250235984159</v>
      </c>
      <c r="E22" s="22">
        <v>469371</v>
      </c>
      <c r="F22" s="23">
        <f>E22/E20*100</f>
        <v>48.820192463710235</v>
      </c>
      <c r="G22" s="78">
        <f>E22/C22</f>
        <v>1.1134144605750071</v>
      </c>
      <c r="H22" s="25">
        <v>444520</v>
      </c>
      <c r="I22" s="26">
        <f>H22/H20*100</f>
        <v>47.738766322540599</v>
      </c>
      <c r="J22" s="25">
        <v>1403615</v>
      </c>
      <c r="K22" s="26">
        <f>J22/J20*100</f>
        <v>37.071112335415499</v>
      </c>
      <c r="L22" s="79">
        <f>J22/H22</f>
        <v>3.1575969585170522</v>
      </c>
      <c r="M22" s="25">
        <v>303838</v>
      </c>
      <c r="N22" s="28">
        <f>M22/M20*100</f>
        <v>48.630964670933743</v>
      </c>
      <c r="O22" s="29">
        <v>358224</v>
      </c>
      <c r="P22" s="30">
        <f>O22/O20*100</f>
        <v>48.929149001267533</v>
      </c>
      <c r="Q22" s="69">
        <f>O22/M22</f>
        <v>1.1789967021899828</v>
      </c>
    </row>
    <row r="23" spans="1:17" s="1" customFormat="1" ht="20.149999999999999" customHeight="1" x14ac:dyDescent="0.4">
      <c r="A23" s="98" t="s">
        <v>37</v>
      </c>
      <c r="B23" s="19" t="s">
        <v>23</v>
      </c>
      <c r="C23" s="20">
        <f>SUM(C24:C25)</f>
        <v>897146</v>
      </c>
      <c r="D23" s="21">
        <f>D24+D25</f>
        <v>100</v>
      </c>
      <c r="E23" s="20">
        <f t="shared" ref="E23" si="24">SUM(E24:E25)</f>
        <v>996124</v>
      </c>
      <c r="F23" s="21">
        <f>F24+F25</f>
        <v>100</v>
      </c>
      <c r="G23" s="12">
        <f t="shared" ref="G23:G24" si="25">E23/C23</f>
        <v>1.1103254096880553</v>
      </c>
      <c r="H23" s="20">
        <f t="shared" ref="H23" si="26">SUM(H24:H25)</f>
        <v>942637</v>
      </c>
      <c r="I23" s="21">
        <f>I24+I25</f>
        <v>100</v>
      </c>
      <c r="J23" s="20">
        <f t="shared" ref="J23" si="27">SUM(J24:J25)</f>
        <v>3744017</v>
      </c>
      <c r="K23" s="21">
        <f>K24+K25</f>
        <v>100</v>
      </c>
      <c r="L23" s="12">
        <f t="shared" ref="L23:L24" si="28">J23/H23</f>
        <v>3.9718544890557022</v>
      </c>
      <c r="M23" s="20">
        <f t="shared" ref="M23" si="29">SUM(M24:M25)</f>
        <v>644959</v>
      </c>
      <c r="N23" s="21">
        <f>N24+N25</f>
        <v>100</v>
      </c>
      <c r="O23" s="20">
        <f t="shared" ref="O23" si="30">SUM(O24:O25)</f>
        <v>759791</v>
      </c>
      <c r="P23" s="21">
        <f>P24+P25</f>
        <v>100</v>
      </c>
      <c r="Q23" s="13">
        <f t="shared" ref="Q23:Q24" si="31">O23/M23</f>
        <v>1.1780454261433673</v>
      </c>
    </row>
    <row r="24" spans="1:17" s="1" customFormat="1" ht="20.149999999999999" customHeight="1" x14ac:dyDescent="0.4">
      <c r="A24" s="96"/>
      <c r="B24" s="14" t="s">
        <v>24</v>
      </c>
      <c r="C24" s="22">
        <v>456304</v>
      </c>
      <c r="D24" s="23">
        <f>C24/C23*100</f>
        <v>50.861732649981164</v>
      </c>
      <c r="E24" s="22">
        <v>507752</v>
      </c>
      <c r="F24" s="24">
        <f>E24/E23*100</f>
        <v>50.97277045829636</v>
      </c>
      <c r="G24" s="17">
        <f t="shared" si="25"/>
        <v>1.112749395140082</v>
      </c>
      <c r="H24" s="25">
        <v>490450</v>
      </c>
      <c r="I24" s="26">
        <f>H24/H23*100</f>
        <v>52.029572359243268</v>
      </c>
      <c r="J24" s="25">
        <v>2339657</v>
      </c>
      <c r="K24" s="27">
        <f>J24/J23*100</f>
        <v>62.490554930706779</v>
      </c>
      <c r="L24" s="17">
        <f t="shared" si="28"/>
        <v>4.7704291976756039</v>
      </c>
      <c r="M24" s="25">
        <v>333034</v>
      </c>
      <c r="N24" s="28">
        <f>M24/M23*100</f>
        <v>51.636460612224965</v>
      </c>
      <c r="O24" s="29">
        <v>390872</v>
      </c>
      <c r="P24" s="30">
        <f>O24/O23*100</f>
        <v>51.444673601029756</v>
      </c>
      <c r="Q24" s="18">
        <f t="shared" si="31"/>
        <v>1.1736699556201469</v>
      </c>
    </row>
    <row r="25" spans="1:17" s="1" customFormat="1" ht="20.149999999999999" customHeight="1" x14ac:dyDescent="0.4">
      <c r="A25" s="96"/>
      <c r="B25" s="75" t="s">
        <v>25</v>
      </c>
      <c r="C25" s="76">
        <v>440842</v>
      </c>
      <c r="D25" s="77">
        <f>C25/C23*100</f>
        <v>49.138267350018836</v>
      </c>
      <c r="E25" s="22">
        <v>488372</v>
      </c>
      <c r="F25" s="23">
        <f>E25/E23*100</f>
        <v>49.02722954170364</v>
      </c>
      <c r="G25" s="78">
        <f>E25/C25</f>
        <v>1.1078164058778428</v>
      </c>
      <c r="H25" s="25">
        <v>452187</v>
      </c>
      <c r="I25" s="26">
        <f>H25/H23*100</f>
        <v>47.970427640756732</v>
      </c>
      <c r="J25" s="25">
        <v>1404360</v>
      </c>
      <c r="K25" s="26">
        <f>J25/J23*100</f>
        <v>37.509445069293221</v>
      </c>
      <c r="L25" s="79">
        <f>J25/H25</f>
        <v>3.1057062675397566</v>
      </c>
      <c r="M25" s="25">
        <v>311925</v>
      </c>
      <c r="N25" s="28">
        <f>M25/M23*100</f>
        <v>48.363539387775035</v>
      </c>
      <c r="O25" s="29">
        <v>368919</v>
      </c>
      <c r="P25" s="30">
        <f>O25/O23*100</f>
        <v>48.555326398970244</v>
      </c>
      <c r="Q25" s="69">
        <f>O25/M25</f>
        <v>1.1827169992786728</v>
      </c>
    </row>
    <row r="26" spans="1:17" s="1" customFormat="1" ht="20.149999999999999" customHeight="1" x14ac:dyDescent="0.4">
      <c r="A26" s="98" t="s">
        <v>41</v>
      </c>
      <c r="B26" s="19" t="s">
        <v>23</v>
      </c>
      <c r="C26" s="20">
        <f>SUM(C27:C28)</f>
        <v>914843</v>
      </c>
      <c r="D26" s="21">
        <f>D27+D28</f>
        <v>100</v>
      </c>
      <c r="E26" s="20">
        <f t="shared" ref="E26" si="32">SUM(E27:E28)</f>
        <v>1015319</v>
      </c>
      <c r="F26" s="21">
        <f>F27+F28</f>
        <v>100</v>
      </c>
      <c r="G26" s="12">
        <f t="shared" ref="G26" si="33">E26/C26</f>
        <v>1.1098286809867923</v>
      </c>
      <c r="H26" s="20">
        <f t="shared" ref="H26" si="34">SUM(H27:H28)</f>
        <v>961719</v>
      </c>
      <c r="I26" s="21">
        <f>I27+I28</f>
        <v>100</v>
      </c>
      <c r="J26" s="20">
        <f t="shared" ref="J26" si="35">SUM(J27:J28)</f>
        <v>3802346</v>
      </c>
      <c r="K26" s="21">
        <f>K27+K28</f>
        <v>100</v>
      </c>
      <c r="L26" s="12">
        <f t="shared" ref="L26:L27" si="36">J26/H26</f>
        <v>3.9536974937585718</v>
      </c>
      <c r="M26" s="20">
        <f t="shared" ref="M26" si="37">SUM(M27:M28)</f>
        <v>661228</v>
      </c>
      <c r="N26" s="21">
        <f>N27+N28</f>
        <v>100</v>
      </c>
      <c r="O26" s="20">
        <f t="shared" ref="O26" si="38">SUM(O27:O28)</f>
        <v>782058</v>
      </c>
      <c r="P26" s="21">
        <f>P27+P28</f>
        <v>100</v>
      </c>
      <c r="Q26" s="13">
        <f t="shared" ref="Q26:Q27" si="39">O26/M26</f>
        <v>1.1827357583163447</v>
      </c>
    </row>
    <row r="27" spans="1:17" s="1" customFormat="1" ht="20.149999999999999" customHeight="1" x14ac:dyDescent="0.4">
      <c r="A27" s="96"/>
      <c r="B27" s="14" t="s">
        <v>24</v>
      </c>
      <c r="C27" s="22">
        <v>463760</v>
      </c>
      <c r="D27" s="23">
        <f>C27/C26*100</f>
        <v>50.692851123088879</v>
      </c>
      <c r="E27" s="22">
        <v>516308</v>
      </c>
      <c r="F27" s="24">
        <f>E27/E26*100</f>
        <v>50.8518012565509</v>
      </c>
      <c r="G27" s="17">
        <f>E27/C27</f>
        <v>1.1133086079006382</v>
      </c>
      <c r="H27" s="25">
        <v>498755</v>
      </c>
      <c r="I27" s="26">
        <f>H27/H26*100</f>
        <v>51.860782619455371</v>
      </c>
      <c r="J27" s="25">
        <v>2358816</v>
      </c>
      <c r="K27" s="27">
        <f>J27/J26*100</f>
        <v>62.035806315364248</v>
      </c>
      <c r="L27" s="17">
        <f t="shared" si="36"/>
        <v>4.7294082264839448</v>
      </c>
      <c r="M27" s="25">
        <v>342868</v>
      </c>
      <c r="N27" s="28">
        <f>M27/M26*100</f>
        <v>51.853218556987912</v>
      </c>
      <c r="O27" s="29">
        <v>405441</v>
      </c>
      <c r="P27" s="30">
        <f>O27/O26*100</f>
        <v>51.842830071426924</v>
      </c>
      <c r="Q27" s="18">
        <f t="shared" si="39"/>
        <v>1.1824988042045335</v>
      </c>
    </row>
    <row r="28" spans="1:17" s="1" customFormat="1" ht="20.149999999999999" customHeight="1" x14ac:dyDescent="0.4">
      <c r="A28" s="99"/>
      <c r="B28" s="95" t="s">
        <v>25</v>
      </c>
      <c r="C28" s="32">
        <v>451083</v>
      </c>
      <c r="D28" s="33">
        <f>C28/C26*100</f>
        <v>49.307148876911121</v>
      </c>
      <c r="E28" s="34">
        <v>499011</v>
      </c>
      <c r="F28" s="48">
        <f>E28/E26*100</f>
        <v>49.1481987434491</v>
      </c>
      <c r="G28" s="49">
        <f>E28/C28</f>
        <v>1.1062509560324818</v>
      </c>
      <c r="H28" s="37">
        <v>462964</v>
      </c>
      <c r="I28" s="38">
        <f>H28/H26*100</f>
        <v>48.139217380544629</v>
      </c>
      <c r="J28" s="37">
        <v>1443530</v>
      </c>
      <c r="K28" s="38">
        <f>J28/J26*100</f>
        <v>37.964193684635752</v>
      </c>
      <c r="L28" s="50">
        <f>J28/H28</f>
        <v>3.1180178156400928</v>
      </c>
      <c r="M28" s="37">
        <v>318360</v>
      </c>
      <c r="N28" s="40">
        <f>M28/M26*100</f>
        <v>48.146781443012095</v>
      </c>
      <c r="O28" s="41">
        <v>376617</v>
      </c>
      <c r="P28" s="42">
        <f>O28/O26*100</f>
        <v>48.157169928573076</v>
      </c>
      <c r="Q28" s="51">
        <f>O28/M28</f>
        <v>1.1829909536373917</v>
      </c>
    </row>
    <row r="29" spans="1:17" s="1" customFormat="1" ht="20.149999999999999" customHeight="1" x14ac:dyDescent="0.4">
      <c r="A29" s="98" t="s">
        <v>42</v>
      </c>
      <c r="B29" s="19" t="s">
        <v>23</v>
      </c>
      <c r="C29" s="20">
        <f>SUM(C30:C31)</f>
        <v>923912</v>
      </c>
      <c r="D29" s="21">
        <f>D30+D31</f>
        <v>100</v>
      </c>
      <c r="E29" s="20">
        <f t="shared" ref="E29" si="40">SUM(E30:E31)</f>
        <v>1022147</v>
      </c>
      <c r="F29" s="21">
        <f>F30+F31</f>
        <v>100</v>
      </c>
      <c r="G29" s="12">
        <f t="shared" ref="G29" si="41">E29/C29</f>
        <v>1.1063250612612456</v>
      </c>
      <c r="H29" s="20">
        <f t="shared" ref="H29" si="42">SUM(H30:H31)</f>
        <v>980360</v>
      </c>
      <c r="I29" s="21">
        <f>I30+I31</f>
        <v>100</v>
      </c>
      <c r="J29" s="20">
        <f t="shared" ref="J29" si="43">SUM(J30:J31)</f>
        <v>3874210</v>
      </c>
      <c r="K29" s="21">
        <f>K30+K31</f>
        <v>100</v>
      </c>
      <c r="L29" s="12">
        <f t="shared" ref="L29:L30" si="44">J29/H29</f>
        <v>3.9518238198212901</v>
      </c>
      <c r="M29" s="20">
        <f t="shared" ref="M29" si="45">SUM(M30:M31)</f>
        <v>678600</v>
      </c>
      <c r="N29" s="21">
        <f>N30+N31</f>
        <v>100</v>
      </c>
      <c r="O29" s="20">
        <f t="shared" ref="O29" si="46">SUM(O30:O31)</f>
        <v>806814</v>
      </c>
      <c r="P29" s="21">
        <f>P30+P31</f>
        <v>100</v>
      </c>
      <c r="Q29" s="13">
        <f t="shared" ref="Q29:Q30" si="47">O29/M29</f>
        <v>1.1889389920424402</v>
      </c>
    </row>
    <row r="30" spans="1:17" s="1" customFormat="1" ht="20.149999999999999" customHeight="1" x14ac:dyDescent="0.4">
      <c r="A30" s="96"/>
      <c r="B30" s="14" t="s">
        <v>24</v>
      </c>
      <c r="C30" s="22">
        <v>465410</v>
      </c>
      <c r="D30" s="23">
        <f>C30/C29*100</f>
        <v>50.37384512810744</v>
      </c>
      <c r="E30" s="22">
        <v>519017</v>
      </c>
      <c r="F30" s="24">
        <f>E30/E29*100</f>
        <v>50.777138709011524</v>
      </c>
      <c r="G30" s="17">
        <f>E30/C30</f>
        <v>1.1151823123697384</v>
      </c>
      <c r="H30" s="25">
        <v>506932</v>
      </c>
      <c r="I30" s="26">
        <f>H30/H29*100</f>
        <v>51.708760047329548</v>
      </c>
      <c r="J30" s="25">
        <v>2388601</v>
      </c>
      <c r="K30" s="27">
        <f>J30/J29*100</f>
        <v>61.653885566347725</v>
      </c>
      <c r="L30" s="17">
        <f t="shared" si="44"/>
        <v>4.7118765435995362</v>
      </c>
      <c r="M30" s="25">
        <v>353417</v>
      </c>
      <c r="N30" s="28">
        <f>M30/M29*100</f>
        <v>52.08031240789861</v>
      </c>
      <c r="O30" s="29">
        <v>421266</v>
      </c>
      <c r="P30" s="30">
        <f>O30/O29*100</f>
        <v>52.213521332054228</v>
      </c>
      <c r="Q30" s="18">
        <f t="shared" si="47"/>
        <v>1.191980012280111</v>
      </c>
    </row>
    <row r="31" spans="1:17" s="1" customFormat="1" ht="20.149999999999999" customHeight="1" x14ac:dyDescent="0.4">
      <c r="A31" s="99"/>
      <c r="B31" s="95" t="s">
        <v>25</v>
      </c>
      <c r="C31" s="32">
        <v>458502</v>
      </c>
      <c r="D31" s="33">
        <f>C31/C29*100</f>
        <v>49.626154871892567</v>
      </c>
      <c r="E31" s="34">
        <v>503130</v>
      </c>
      <c r="F31" s="48">
        <f>E31/E29*100</f>
        <v>49.222861290988476</v>
      </c>
      <c r="G31" s="49">
        <f>E31/C31</f>
        <v>1.0973343627726815</v>
      </c>
      <c r="H31" s="37">
        <v>473428</v>
      </c>
      <c r="I31" s="38">
        <f>H31/H29*100</f>
        <v>48.291239952670445</v>
      </c>
      <c r="J31" s="37">
        <v>1485609</v>
      </c>
      <c r="K31" s="38">
        <f>J31/J29*100</f>
        <v>38.346114433652275</v>
      </c>
      <c r="L31" s="50">
        <f>J31/H31</f>
        <v>3.1379829667869243</v>
      </c>
      <c r="M31" s="37">
        <v>325183</v>
      </c>
      <c r="N31" s="40">
        <f>M31/M29*100</f>
        <v>47.919687592101383</v>
      </c>
      <c r="O31" s="41">
        <v>385548</v>
      </c>
      <c r="P31" s="42">
        <f>O31/O29*100</f>
        <v>47.786478667945772</v>
      </c>
      <c r="Q31" s="51">
        <f>O31/M31</f>
        <v>1.1856339353533241</v>
      </c>
    </row>
    <row r="32" spans="1:17" s="1" customFormat="1" ht="20.149999999999999" customHeight="1" x14ac:dyDescent="0.4">
      <c r="A32" s="98" t="s">
        <v>43</v>
      </c>
      <c r="B32" s="19" t="s">
        <v>23</v>
      </c>
      <c r="C32" s="20">
        <f>SUM(C33:C34)</f>
        <v>958402</v>
      </c>
      <c r="D32" s="21">
        <f>D33+D34</f>
        <v>100</v>
      </c>
      <c r="E32" s="20">
        <f t="shared" ref="E32" si="48">SUM(E33:E34)</f>
        <v>1058404</v>
      </c>
      <c r="F32" s="21">
        <f>F33+F34</f>
        <v>100</v>
      </c>
      <c r="G32" s="12">
        <f t="shared" ref="G32" si="49">E32/C32</f>
        <v>1.1043424366810586</v>
      </c>
      <c r="H32" s="20">
        <f t="shared" ref="H32" si="50">SUM(H33:H34)</f>
        <v>1001597</v>
      </c>
      <c r="I32" s="21">
        <f>I33+I34</f>
        <v>100</v>
      </c>
      <c r="J32" s="20">
        <f t="shared" ref="J32" si="51">SUM(J33:J34)</f>
        <v>3951873</v>
      </c>
      <c r="K32" s="21">
        <f>K33+K34</f>
        <v>100</v>
      </c>
      <c r="L32" s="12">
        <f t="shared" ref="L32:L33" si="52">J32/H32</f>
        <v>3.9455719216411391</v>
      </c>
      <c r="M32" s="20">
        <f t="shared" ref="M32" si="53">SUM(M33:M34)</f>
        <v>700895</v>
      </c>
      <c r="N32" s="21">
        <f>N33+N34</f>
        <v>100</v>
      </c>
      <c r="O32" s="20">
        <f t="shared" ref="O32" si="54">SUM(O33:O34)</f>
        <v>837915</v>
      </c>
      <c r="P32" s="21">
        <f>P33+P34</f>
        <v>100</v>
      </c>
      <c r="Q32" s="13">
        <f t="shared" ref="Q32:Q33" si="55">O32/M32</f>
        <v>1.1954929054993972</v>
      </c>
    </row>
    <row r="33" spans="1:17" s="1" customFormat="1" ht="20.149999999999999" customHeight="1" x14ac:dyDescent="0.4">
      <c r="A33" s="96"/>
      <c r="B33" s="14" t="s">
        <v>24</v>
      </c>
      <c r="C33" s="22">
        <v>483402</v>
      </c>
      <c r="D33" s="23">
        <f>C33/C32*100</f>
        <v>50.438333809820932</v>
      </c>
      <c r="E33" s="22">
        <v>535908</v>
      </c>
      <c r="F33" s="24">
        <f>E33/E32*100</f>
        <v>50.6335954890571</v>
      </c>
      <c r="G33" s="17">
        <f>E33/C33</f>
        <v>1.1086176722479426</v>
      </c>
      <c r="H33" s="25">
        <v>516389</v>
      </c>
      <c r="I33" s="26">
        <f>H33/H32*100</f>
        <v>51.556564167025265</v>
      </c>
      <c r="J33" s="25">
        <v>2421606</v>
      </c>
      <c r="K33" s="27">
        <f>J33/J32*100</f>
        <v>61.277424654081749</v>
      </c>
      <c r="L33" s="17">
        <f t="shared" si="52"/>
        <v>4.6894995826789492</v>
      </c>
      <c r="M33" s="25">
        <v>367055</v>
      </c>
      <c r="N33" s="28">
        <f>M33/M32*100</f>
        <v>52.369470462765463</v>
      </c>
      <c r="O33" s="29">
        <v>441176</v>
      </c>
      <c r="P33" s="30">
        <f>O33/O32*100</f>
        <v>52.651641276263106</v>
      </c>
      <c r="Q33" s="18">
        <f t="shared" si="55"/>
        <v>1.2019343150209096</v>
      </c>
    </row>
    <row r="34" spans="1:17" s="1" customFormat="1" ht="20.149999999999999" customHeight="1" x14ac:dyDescent="0.4">
      <c r="A34" s="99"/>
      <c r="B34" s="95" t="s">
        <v>25</v>
      </c>
      <c r="C34" s="32">
        <v>475000</v>
      </c>
      <c r="D34" s="33">
        <f>C34/C32*100</f>
        <v>49.561666190179068</v>
      </c>
      <c r="E34" s="34">
        <v>522496</v>
      </c>
      <c r="F34" s="48">
        <f>E34/E32*100</f>
        <v>49.366404510942893</v>
      </c>
      <c r="G34" s="49">
        <f>E34/C34</f>
        <v>1.0999915789473684</v>
      </c>
      <c r="H34" s="37">
        <v>485208</v>
      </c>
      <c r="I34" s="38">
        <f>H34/H32*100</f>
        <v>48.443435832974743</v>
      </c>
      <c r="J34" s="37">
        <v>1530267</v>
      </c>
      <c r="K34" s="38">
        <f>J34/J32*100</f>
        <v>38.722575345918251</v>
      </c>
      <c r="L34" s="50">
        <f>J34/H34</f>
        <v>3.1538371172775386</v>
      </c>
      <c r="M34" s="37">
        <v>333840</v>
      </c>
      <c r="N34" s="40">
        <f>M34/M32*100</f>
        <v>47.630529537234537</v>
      </c>
      <c r="O34" s="41">
        <v>396739</v>
      </c>
      <c r="P34" s="42">
        <f>O34/O32*100</f>
        <v>47.348358723736894</v>
      </c>
      <c r="Q34" s="51">
        <f>O34/M34</f>
        <v>1.188410615863887</v>
      </c>
    </row>
    <row r="35" spans="1:17" s="1" customFormat="1" ht="20.149999999999999" customHeight="1" x14ac:dyDescent="0.4">
      <c r="A35" s="96" t="s">
        <v>45</v>
      </c>
      <c r="B35" s="9" t="s">
        <v>38</v>
      </c>
      <c r="C35" s="44">
        <f>SUM(C36:C37)</f>
        <v>980571</v>
      </c>
      <c r="D35" s="45">
        <f>D36+D37</f>
        <v>100</v>
      </c>
      <c r="E35" s="44">
        <f t="shared" ref="E35:O35" si="56">SUM(E36:E37)</f>
        <v>1079820</v>
      </c>
      <c r="F35" s="45">
        <f>F36+F37</f>
        <v>100</v>
      </c>
      <c r="G35" s="46">
        <f t="shared" si="1"/>
        <v>1.1012155162655228</v>
      </c>
      <c r="H35" s="44">
        <f t="shared" si="56"/>
        <v>1023715</v>
      </c>
      <c r="I35" s="45">
        <f>I36+I37</f>
        <v>100</v>
      </c>
      <c r="J35" s="44">
        <f t="shared" si="56"/>
        <v>4026694</v>
      </c>
      <c r="K35" s="45">
        <f>K36+K37</f>
        <v>100</v>
      </c>
      <c r="L35" s="46">
        <f t="shared" si="2"/>
        <v>3.9334131081404493</v>
      </c>
      <c r="M35" s="44">
        <f t="shared" si="56"/>
        <v>719326</v>
      </c>
      <c r="N35" s="45">
        <f>N36+N37</f>
        <v>100</v>
      </c>
      <c r="O35" s="44">
        <f t="shared" si="56"/>
        <v>863627</v>
      </c>
      <c r="P35" s="45">
        <f>P36+P37</f>
        <v>100</v>
      </c>
      <c r="Q35" s="47">
        <f t="shared" si="3"/>
        <v>1.2006058449159351</v>
      </c>
    </row>
    <row r="36" spans="1:17" s="1" customFormat="1" ht="20.149999999999999" customHeight="1" x14ac:dyDescent="0.4">
      <c r="A36" s="96"/>
      <c r="B36" s="14" t="s">
        <v>24</v>
      </c>
      <c r="C36" s="22">
        <v>493371</v>
      </c>
      <c r="D36" s="23">
        <f>C36/C35*100</f>
        <v>50.314663599066257</v>
      </c>
      <c r="E36" s="22">
        <v>545468</v>
      </c>
      <c r="F36" s="24">
        <f>E36/E35*100</f>
        <v>50.514715415532216</v>
      </c>
      <c r="G36" s="17">
        <f>E36/C36</f>
        <v>1.1055939647851212</v>
      </c>
      <c r="H36" s="25">
        <v>526157</v>
      </c>
      <c r="I36" s="26">
        <f>H36/H35*100</f>
        <v>51.396824311453869</v>
      </c>
      <c r="J36" s="25">
        <v>2449992</v>
      </c>
      <c r="K36" s="27">
        <f>J36/J35*100</f>
        <v>60.843759173157927</v>
      </c>
      <c r="L36" s="17">
        <f t="shared" si="2"/>
        <v>4.6563896327522016</v>
      </c>
      <c r="M36" s="25">
        <v>378390</v>
      </c>
      <c r="N36" s="28">
        <f>M36/M35*100</f>
        <v>52.60340930259715</v>
      </c>
      <c r="O36" s="29">
        <v>457674</v>
      </c>
      <c r="P36" s="30">
        <f>O36/O35*100</f>
        <v>52.994406149877207</v>
      </c>
      <c r="Q36" s="18">
        <f t="shared" si="3"/>
        <v>1.2095298501546023</v>
      </c>
    </row>
    <row r="37" spans="1:17" ht="20.149999999999999" customHeight="1" thickBot="1" x14ac:dyDescent="0.45">
      <c r="A37" s="97"/>
      <c r="B37" s="80" t="s">
        <v>36</v>
      </c>
      <c r="C37" s="81">
        <v>487200</v>
      </c>
      <c r="D37" s="82">
        <f>C37/C35*100</f>
        <v>49.685336400933743</v>
      </c>
      <c r="E37" s="83">
        <v>534352</v>
      </c>
      <c r="F37" s="84">
        <f>E37/E35*100</f>
        <v>49.485284584467784</v>
      </c>
      <c r="G37" s="85">
        <f>E37/C37</f>
        <v>1.0967816091954024</v>
      </c>
      <c r="H37" s="86">
        <v>497558</v>
      </c>
      <c r="I37" s="87">
        <f>H37/H35*100</f>
        <v>48.603175688546131</v>
      </c>
      <c r="J37" s="86">
        <v>1576702</v>
      </c>
      <c r="K37" s="87">
        <f>J37/J35*100</f>
        <v>39.156240826842073</v>
      </c>
      <c r="L37" s="88">
        <f>J37/H37</f>
        <v>3.1688808138950635</v>
      </c>
      <c r="M37" s="86">
        <v>340936</v>
      </c>
      <c r="N37" s="89">
        <f>M37/M35*100</f>
        <v>47.396590697402843</v>
      </c>
      <c r="O37" s="90">
        <v>405953</v>
      </c>
      <c r="P37" s="91">
        <f>O37/O35*100</f>
        <v>47.005593850122793</v>
      </c>
      <c r="Q37" s="92">
        <f>O37/M37</f>
        <v>1.1907014806297955</v>
      </c>
    </row>
    <row r="38" spans="1:17" ht="19.899999999999999" customHeight="1" x14ac:dyDescent="0.4">
      <c r="A38" s="94" t="s">
        <v>39</v>
      </c>
      <c r="B38" s="94"/>
      <c r="C38" s="94"/>
      <c r="D38" s="94"/>
    </row>
    <row r="39" spans="1:17" ht="19.899999999999999" customHeight="1" x14ac:dyDescent="0.4">
      <c r="A39" s="94" t="s">
        <v>40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</row>
  </sheetData>
  <mergeCells count="18">
    <mergeCell ref="A1:Q1"/>
    <mergeCell ref="O2:Q2"/>
    <mergeCell ref="A3:A4"/>
    <mergeCell ref="B3:B4"/>
    <mergeCell ref="C3:G3"/>
    <mergeCell ref="H3:L3"/>
    <mergeCell ref="M3:Q3"/>
    <mergeCell ref="A35:A37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</mergeCells>
  <phoneticPr fontId="3" type="noConversion"/>
  <printOptions horizontalCentered="1"/>
  <pageMargins left="0.43307086614173229" right="0.39370078740157483" top="0.19685039370078741" bottom="7.874015748031496E-2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財產稅藉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2026-04-03T08:25:41Z</cp:lastPrinted>
  <dcterms:created xsi:type="dcterms:W3CDTF">2022-06-27T03:01:55Z</dcterms:created>
  <dcterms:modified xsi:type="dcterms:W3CDTF">2026-04-04T13:48:43Z</dcterms:modified>
</cp:coreProperties>
</file>