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8690D32C-FD4E-487D-B9B0-A41773D0AE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義勇消防人員人數(性別及年齡別)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2" l="1"/>
  <c r="X21" i="2" s="1"/>
  <c r="C21" i="2"/>
  <c r="Q21" i="2" s="1"/>
  <c r="B21" i="2"/>
  <c r="AD21" i="2" s="1"/>
  <c r="C22" i="2"/>
  <c r="C20" i="2"/>
  <c r="B20" i="2" s="1"/>
  <c r="J22" i="2"/>
  <c r="J20" i="2"/>
  <c r="B22" i="2" l="1"/>
  <c r="S22" i="2" s="1"/>
  <c r="R21" i="2"/>
  <c r="S21" i="2"/>
  <c r="T21" i="2"/>
  <c r="U21" i="2"/>
  <c r="V21" i="2"/>
  <c r="W21" i="2"/>
  <c r="Y21" i="2"/>
  <c r="Z21" i="2"/>
  <c r="AA21" i="2"/>
  <c r="AB21" i="2"/>
  <c r="AC21" i="2"/>
  <c r="AD20" i="2"/>
  <c r="AB20" i="2"/>
  <c r="AA20" i="2"/>
  <c r="Z20" i="2"/>
  <c r="Y20" i="2"/>
  <c r="W20" i="2"/>
  <c r="V20" i="2"/>
  <c r="U20" i="2"/>
  <c r="T20" i="2"/>
  <c r="S20" i="2"/>
  <c r="R20" i="2"/>
  <c r="Q20" i="2"/>
  <c r="AC20" i="2"/>
  <c r="X20" i="2"/>
  <c r="X22" i="2" l="1"/>
  <c r="T22" i="2"/>
  <c r="U22" i="2"/>
  <c r="V22" i="2"/>
  <c r="W22" i="2"/>
  <c r="R22" i="2"/>
  <c r="Y22" i="2"/>
  <c r="Z22" i="2"/>
  <c r="AA22" i="2"/>
  <c r="AB22" i="2"/>
  <c r="AD22" i="2"/>
  <c r="AC22" i="2"/>
  <c r="J19" i="2"/>
  <c r="C19" i="2"/>
  <c r="B19" i="2" l="1"/>
  <c r="AD19" i="2"/>
  <c r="Z19" i="2"/>
  <c r="V19" i="2"/>
  <c r="R19" i="2"/>
  <c r="AC19" i="2"/>
  <c r="Y19" i="2"/>
  <c r="U19" i="2"/>
  <c r="AB19" i="2"/>
  <c r="T19" i="2"/>
  <c r="AA19" i="2"/>
  <c r="W19" i="2"/>
  <c r="S19" i="2"/>
  <c r="X19" i="2"/>
  <c r="Q19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Q22" i="2" l="1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</calcChain>
</file>

<file path=xl/sharedStrings.xml><?xml version="1.0" encoding="utf-8"?>
<sst xmlns="http://schemas.openxmlformats.org/spreadsheetml/2006/main" count="250" uniqueCount="44">
  <si>
    <t>單位：人、％</t>
    <phoneticPr fontId="3" type="noConversion"/>
  </si>
  <si>
    <t>年底別</t>
    <phoneticPr fontId="3" type="noConversion"/>
  </si>
  <si>
    <t>人數</t>
    <phoneticPr fontId="3" type="noConversion"/>
  </si>
  <si>
    <t>比率</t>
    <phoneticPr fontId="3" type="noConversion"/>
  </si>
  <si>
    <t>總計</t>
    <phoneticPr fontId="3" type="noConversion"/>
  </si>
  <si>
    <t>男性</t>
    <phoneticPr fontId="3" type="noConversion"/>
  </si>
  <si>
    <t>女性</t>
    <phoneticPr fontId="3" type="noConversion"/>
  </si>
  <si>
    <t>男性</t>
    <phoneticPr fontId="3" type="noConversion"/>
  </si>
  <si>
    <t>合計</t>
    <phoneticPr fontId="3" type="noConversion"/>
  </si>
  <si>
    <r>
      <rPr>
        <b/>
        <sz val="9"/>
        <rFont val="標楷體"/>
        <family val="4"/>
        <charset val="136"/>
      </rPr>
      <t xml:space="preserve">未滿
</t>
    </r>
    <r>
      <rPr>
        <b/>
        <sz val="9"/>
        <rFont val="Times New Roman"/>
        <family val="1"/>
      </rPr>
      <t>25</t>
    </r>
    <r>
      <rPr>
        <b/>
        <sz val="9"/>
        <rFont val="標楷體"/>
        <family val="4"/>
        <charset val="136"/>
      </rPr>
      <t>歲</t>
    </r>
    <phoneticPr fontId="3" type="noConversion"/>
  </si>
  <si>
    <t>25
|
34</t>
    <phoneticPr fontId="3" type="noConversion"/>
  </si>
  <si>
    <t>35
|
44</t>
    <phoneticPr fontId="3" type="noConversion"/>
  </si>
  <si>
    <t>45
|
54</t>
    <phoneticPr fontId="3" type="noConversion"/>
  </si>
  <si>
    <t>55
|
64</t>
    <phoneticPr fontId="3" type="noConversion"/>
  </si>
  <si>
    <r>
      <t>65</t>
    </r>
    <r>
      <rPr>
        <b/>
        <sz val="9"/>
        <rFont val="標楷體"/>
        <family val="4"/>
        <charset val="136"/>
      </rPr>
      <t>歲
以上</t>
    </r>
    <phoneticPr fontId="3" type="noConversion"/>
  </si>
  <si>
    <r>
      <rPr>
        <b/>
        <sz val="9"/>
        <rFont val="標楷體"/>
        <family val="4"/>
        <charset val="136"/>
      </rPr>
      <t xml:space="preserve">未滿
</t>
    </r>
    <r>
      <rPr>
        <b/>
        <sz val="9"/>
        <rFont val="Times New Roman"/>
        <family val="1"/>
      </rPr>
      <t>25</t>
    </r>
    <r>
      <rPr>
        <b/>
        <sz val="9"/>
        <rFont val="標楷體"/>
        <family val="4"/>
        <charset val="136"/>
      </rPr>
      <t>歲</t>
    </r>
    <phoneticPr fontId="3" type="noConversion"/>
  </si>
  <si>
    <t>45
|
54</t>
    <phoneticPr fontId="3" type="noConversion"/>
  </si>
  <si>
    <t>25
|
34</t>
    <phoneticPr fontId="3" type="noConversion"/>
  </si>
  <si>
    <t>55
|
64</t>
    <phoneticPr fontId="3" type="noConversion"/>
  </si>
  <si>
    <r>
      <t>65</t>
    </r>
    <r>
      <rPr>
        <b/>
        <sz val="9"/>
        <rFont val="標楷體"/>
        <family val="4"/>
        <charset val="136"/>
      </rPr>
      <t>歲
以上</t>
    </r>
    <phoneticPr fontId="3" type="noConversion"/>
  </si>
  <si>
    <t>35
|
44</t>
    <phoneticPr fontId="3" type="noConversion"/>
  </si>
  <si>
    <r>
      <t>65</t>
    </r>
    <r>
      <rPr>
        <b/>
        <sz val="9"/>
        <rFont val="標楷體"/>
        <family val="4"/>
        <charset val="136"/>
      </rPr>
      <t>歲
以上</t>
    </r>
    <phoneticPr fontId="3" type="noConversion"/>
  </si>
  <si>
    <t>資料來源：桃園市政府消防局。</t>
    <phoneticPr fontId="3" type="noConversion"/>
  </si>
  <si>
    <t>說明：1.合計與細目不合，係四捨五入所致。</t>
    <phoneticPr fontId="3" type="noConversion"/>
  </si>
  <si>
    <t>102年底</t>
  </si>
  <si>
    <t>103年底</t>
  </si>
  <si>
    <t>104年底</t>
  </si>
  <si>
    <t>105年底</t>
  </si>
  <si>
    <t>98年底</t>
  </si>
  <si>
    <t>99年底</t>
  </si>
  <si>
    <t>100年底</t>
  </si>
  <si>
    <t>101年底</t>
  </si>
  <si>
    <t xml:space="preserve">      2.年齡別統計數據自106年起開始蒐集。</t>
    <phoneticPr fontId="3" type="noConversion"/>
  </si>
  <si>
    <t>-</t>
    <phoneticPr fontId="3" type="noConversion"/>
  </si>
  <si>
    <t>106年底</t>
    <phoneticPr fontId="3" type="noConversion"/>
  </si>
  <si>
    <t>107年底</t>
    <phoneticPr fontId="3" type="noConversion"/>
  </si>
  <si>
    <t>108年底</t>
    <phoneticPr fontId="3" type="noConversion"/>
  </si>
  <si>
    <t>109年底</t>
    <phoneticPr fontId="3" type="noConversion"/>
  </si>
  <si>
    <t>110年底</t>
    <phoneticPr fontId="3" type="noConversion"/>
  </si>
  <si>
    <t>桃園市義勇消防人員人數</t>
    <phoneticPr fontId="3" type="noConversion"/>
  </si>
  <si>
    <t>111年底</t>
    <phoneticPr fontId="3" type="noConversion"/>
  </si>
  <si>
    <t>112年底</t>
    <phoneticPr fontId="3" type="noConversion"/>
  </si>
  <si>
    <t>113年底</t>
    <phoneticPr fontId="3" type="noConversion"/>
  </si>
  <si>
    <t>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</si>
</sst>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_(* #,##0_);_(* \(#,##0\);_(* &quot;-&quot;_);_(@_)"/>
    <numFmt numFmtId="177" formatCode="_(* #,##0.00_);_(* \(#,##0.00\);_(* &quot;-&quot;_);_(@_)"/>
    <numFmt numFmtId="178" formatCode="0.00_ "/>
  </numFmts>
  <fonts count="12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</cellStyleXfs>
  <cellXfs count="39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176" fontId="11" fillId="0" borderId="0" xfId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left" vertical="center"/>
    </xf>
    <xf numFmtId="178" fontId="0" fillId="0" borderId="0" xfId="0" applyNumberFormat="1">
      <alignment vertical="center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176" fontId="11" fillId="0" borderId="15" xfId="1" applyFont="1" applyBorder="1" applyAlignment="1">
      <alignment horizontal="right" vertical="center"/>
    </xf>
    <xf numFmtId="176" fontId="11" fillId="0" borderId="0" xfId="1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176" fontId="11" fillId="2" borderId="1" xfId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176" fontId="11" fillId="2" borderId="0" xfId="1" applyFont="1" applyFill="1" applyBorder="1" applyAlignment="1">
      <alignment horizontal="right" vertical="center"/>
    </xf>
    <xf numFmtId="177" fontId="11" fillId="2" borderId="0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3">
    <cellStyle name="一般" xfId="0" builtinId="0"/>
    <cellStyle name="一般 36" xfId="2" xr:uid="{00000000-0005-0000-0000-000001000000}"/>
    <cellStyle name="千分位[0]" xfId="1" builtinId="6"/>
  </cellStyles>
  <dxfs count="0"/>
  <tableStyles count="1" defaultTableStyle="TableStyleMedium2" defaultPivotStyle="PivotStyleLight16">
    <tableStyle name="Invisible" pivot="0" table="0" count="0" xr9:uid="{7DEC423C-083A-4569-8AD1-4944DE43DD2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E25"/>
  <sheetViews>
    <sheetView showGridLines="0" tabSelected="1" zoomScale="115" zoomScaleNormal="115" workbookViewId="0">
      <selection activeCell="A23" sqref="A23"/>
    </sheetView>
  </sheetViews>
  <sheetFormatPr defaultRowHeight="16.5" x14ac:dyDescent="0.25"/>
  <cols>
    <col min="1" max="1" width="14.5" customWidth="1"/>
    <col min="4" max="9" width="6.75" customWidth="1"/>
    <col min="11" max="30" width="6.75" customWidth="1"/>
  </cols>
  <sheetData>
    <row r="1" spans="1:31" ht="19.5" x14ac:dyDescent="0.25">
      <c r="A1" s="26" t="s">
        <v>39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</row>
    <row r="2" spans="1:31" ht="17.25" thickBot="1" x14ac:dyDescent="0.3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3" t="s">
        <v>0</v>
      </c>
      <c r="AE2" s="4"/>
    </row>
    <row r="3" spans="1:31" s="6" customFormat="1" ht="16.899999999999999" customHeight="1" x14ac:dyDescent="0.25">
      <c r="A3" s="27" t="s">
        <v>1</v>
      </c>
      <c r="B3" s="30" t="s">
        <v>2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 t="s">
        <v>3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5"/>
    </row>
    <row r="4" spans="1:31" x14ac:dyDescent="0.25">
      <c r="A4" s="28"/>
      <c r="B4" s="34" t="s">
        <v>4</v>
      </c>
      <c r="C4" s="36" t="s">
        <v>5</v>
      </c>
      <c r="D4" s="36"/>
      <c r="E4" s="36"/>
      <c r="F4" s="36"/>
      <c r="G4" s="36"/>
      <c r="H4" s="36"/>
      <c r="I4" s="36"/>
      <c r="J4" s="37" t="s">
        <v>6</v>
      </c>
      <c r="K4" s="37"/>
      <c r="L4" s="37"/>
      <c r="M4" s="37"/>
      <c r="N4" s="37"/>
      <c r="O4" s="37"/>
      <c r="P4" s="37"/>
      <c r="Q4" s="36" t="s">
        <v>7</v>
      </c>
      <c r="R4" s="36"/>
      <c r="S4" s="36"/>
      <c r="T4" s="36"/>
      <c r="U4" s="36"/>
      <c r="V4" s="36"/>
      <c r="W4" s="36"/>
      <c r="X4" s="37" t="s">
        <v>6</v>
      </c>
      <c r="Y4" s="37"/>
      <c r="Z4" s="37"/>
      <c r="AA4" s="37"/>
      <c r="AB4" s="37"/>
      <c r="AC4" s="37"/>
      <c r="AD4" s="38"/>
      <c r="AE4" s="4"/>
    </row>
    <row r="5" spans="1:31" ht="36.6" customHeight="1" thickBot="1" x14ac:dyDescent="0.3">
      <c r="A5" s="29"/>
      <c r="B5" s="35"/>
      <c r="C5" s="7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7" t="s">
        <v>8</v>
      </c>
      <c r="K5" s="8" t="s">
        <v>15</v>
      </c>
      <c r="L5" s="8" t="s">
        <v>10</v>
      </c>
      <c r="M5" s="8" t="s">
        <v>11</v>
      </c>
      <c r="N5" s="8" t="s">
        <v>16</v>
      </c>
      <c r="O5" s="8" t="s">
        <v>13</v>
      </c>
      <c r="P5" s="8" t="s">
        <v>14</v>
      </c>
      <c r="Q5" s="7" t="s">
        <v>8</v>
      </c>
      <c r="R5" s="8" t="s">
        <v>15</v>
      </c>
      <c r="S5" s="8" t="s">
        <v>17</v>
      </c>
      <c r="T5" s="8" t="s">
        <v>11</v>
      </c>
      <c r="U5" s="8" t="s">
        <v>12</v>
      </c>
      <c r="V5" s="8" t="s">
        <v>18</v>
      </c>
      <c r="W5" s="8" t="s">
        <v>19</v>
      </c>
      <c r="X5" s="7" t="s">
        <v>8</v>
      </c>
      <c r="Y5" s="8" t="s">
        <v>15</v>
      </c>
      <c r="Z5" s="8" t="s">
        <v>10</v>
      </c>
      <c r="AA5" s="8" t="s">
        <v>20</v>
      </c>
      <c r="AB5" s="8" t="s">
        <v>12</v>
      </c>
      <c r="AC5" s="8" t="s">
        <v>13</v>
      </c>
      <c r="AD5" s="9" t="s">
        <v>21</v>
      </c>
      <c r="AE5" s="4"/>
    </row>
    <row r="6" spans="1:31" ht="17.25" hidden="1" customHeight="1" x14ac:dyDescent="0.25">
      <c r="A6" s="10" t="s">
        <v>28</v>
      </c>
      <c r="B6" s="11">
        <v>1538</v>
      </c>
      <c r="C6" s="11">
        <v>1257</v>
      </c>
      <c r="D6" s="11" t="s">
        <v>33</v>
      </c>
      <c r="E6" s="11" t="s">
        <v>33</v>
      </c>
      <c r="F6" s="11" t="s">
        <v>33</v>
      </c>
      <c r="G6" s="11" t="s">
        <v>33</v>
      </c>
      <c r="H6" s="11" t="s">
        <v>33</v>
      </c>
      <c r="I6" s="11" t="s">
        <v>33</v>
      </c>
      <c r="J6" s="11">
        <v>281</v>
      </c>
      <c r="K6" s="11" t="s">
        <v>33</v>
      </c>
      <c r="L6" s="11" t="s">
        <v>33</v>
      </c>
      <c r="M6" s="11" t="s">
        <v>33</v>
      </c>
      <c r="N6" s="11" t="s">
        <v>33</v>
      </c>
      <c r="O6" s="11" t="s">
        <v>33</v>
      </c>
      <c r="P6" s="11" t="s">
        <v>33</v>
      </c>
      <c r="Q6" s="12">
        <v>81.73</v>
      </c>
      <c r="R6" s="11" t="s">
        <v>33</v>
      </c>
      <c r="S6" s="11" t="s">
        <v>33</v>
      </c>
      <c r="T6" s="11" t="s">
        <v>33</v>
      </c>
      <c r="U6" s="11" t="s">
        <v>33</v>
      </c>
      <c r="V6" s="11" t="s">
        <v>33</v>
      </c>
      <c r="W6" s="11" t="s">
        <v>33</v>
      </c>
      <c r="X6" s="12">
        <v>18.27</v>
      </c>
      <c r="Y6" s="11" t="s">
        <v>33</v>
      </c>
      <c r="Z6" s="11" t="s">
        <v>33</v>
      </c>
      <c r="AA6" s="11" t="s">
        <v>33</v>
      </c>
      <c r="AB6" s="11" t="s">
        <v>33</v>
      </c>
      <c r="AC6" s="11" t="s">
        <v>33</v>
      </c>
      <c r="AD6" s="11" t="s">
        <v>33</v>
      </c>
      <c r="AE6" s="4"/>
    </row>
    <row r="7" spans="1:31" ht="17.25" hidden="1" customHeight="1" x14ac:dyDescent="0.25">
      <c r="A7" s="10" t="s">
        <v>29</v>
      </c>
      <c r="B7" s="11">
        <v>1599</v>
      </c>
      <c r="C7" s="11">
        <v>1280</v>
      </c>
      <c r="D7" s="11" t="s">
        <v>33</v>
      </c>
      <c r="E7" s="11" t="s">
        <v>33</v>
      </c>
      <c r="F7" s="11" t="s">
        <v>33</v>
      </c>
      <c r="G7" s="11" t="s">
        <v>33</v>
      </c>
      <c r="H7" s="11" t="s">
        <v>33</v>
      </c>
      <c r="I7" s="11" t="s">
        <v>33</v>
      </c>
      <c r="J7" s="11">
        <v>319</v>
      </c>
      <c r="K7" s="11" t="s">
        <v>33</v>
      </c>
      <c r="L7" s="11" t="s">
        <v>33</v>
      </c>
      <c r="M7" s="11" t="s">
        <v>33</v>
      </c>
      <c r="N7" s="11" t="s">
        <v>33</v>
      </c>
      <c r="O7" s="11" t="s">
        <v>33</v>
      </c>
      <c r="P7" s="11" t="s">
        <v>33</v>
      </c>
      <c r="Q7" s="12">
        <v>80.05</v>
      </c>
      <c r="R7" s="11" t="s">
        <v>33</v>
      </c>
      <c r="S7" s="11" t="s">
        <v>33</v>
      </c>
      <c r="T7" s="11" t="s">
        <v>33</v>
      </c>
      <c r="U7" s="11" t="s">
        <v>33</v>
      </c>
      <c r="V7" s="11" t="s">
        <v>33</v>
      </c>
      <c r="W7" s="11" t="s">
        <v>33</v>
      </c>
      <c r="X7" s="12">
        <v>19.95</v>
      </c>
      <c r="Y7" s="11" t="s">
        <v>33</v>
      </c>
      <c r="Z7" s="11" t="s">
        <v>33</v>
      </c>
      <c r="AA7" s="11" t="s">
        <v>33</v>
      </c>
      <c r="AB7" s="11" t="s">
        <v>33</v>
      </c>
      <c r="AC7" s="11" t="s">
        <v>33</v>
      </c>
      <c r="AD7" s="11" t="s">
        <v>33</v>
      </c>
      <c r="AE7" s="4"/>
    </row>
    <row r="8" spans="1:31" ht="17.25" hidden="1" customHeight="1" x14ac:dyDescent="0.25">
      <c r="A8" s="10" t="s">
        <v>30</v>
      </c>
      <c r="B8" s="11">
        <v>1591</v>
      </c>
      <c r="C8" s="11">
        <v>1278</v>
      </c>
      <c r="D8" s="11" t="s">
        <v>33</v>
      </c>
      <c r="E8" s="11" t="s">
        <v>33</v>
      </c>
      <c r="F8" s="11" t="s">
        <v>33</v>
      </c>
      <c r="G8" s="11" t="s">
        <v>33</v>
      </c>
      <c r="H8" s="11" t="s">
        <v>33</v>
      </c>
      <c r="I8" s="11" t="s">
        <v>33</v>
      </c>
      <c r="J8" s="11">
        <v>313</v>
      </c>
      <c r="K8" s="11" t="s">
        <v>33</v>
      </c>
      <c r="L8" s="11" t="s">
        <v>33</v>
      </c>
      <c r="M8" s="11" t="s">
        <v>33</v>
      </c>
      <c r="N8" s="11" t="s">
        <v>33</v>
      </c>
      <c r="O8" s="11" t="s">
        <v>33</v>
      </c>
      <c r="P8" s="11" t="s">
        <v>33</v>
      </c>
      <c r="Q8" s="12">
        <v>80.33</v>
      </c>
      <c r="R8" s="11" t="s">
        <v>33</v>
      </c>
      <c r="S8" s="11" t="s">
        <v>33</v>
      </c>
      <c r="T8" s="11" t="s">
        <v>33</v>
      </c>
      <c r="U8" s="11" t="s">
        <v>33</v>
      </c>
      <c r="V8" s="11" t="s">
        <v>33</v>
      </c>
      <c r="W8" s="11" t="s">
        <v>33</v>
      </c>
      <c r="X8" s="12">
        <v>19.670000000000002</v>
      </c>
      <c r="Y8" s="11" t="s">
        <v>33</v>
      </c>
      <c r="Z8" s="11" t="s">
        <v>33</v>
      </c>
      <c r="AA8" s="11" t="s">
        <v>33</v>
      </c>
      <c r="AB8" s="11" t="s">
        <v>33</v>
      </c>
      <c r="AC8" s="11" t="s">
        <v>33</v>
      </c>
      <c r="AD8" s="11" t="s">
        <v>33</v>
      </c>
      <c r="AE8" s="4"/>
    </row>
    <row r="9" spans="1:31" ht="17.25" hidden="1" customHeight="1" x14ac:dyDescent="0.25">
      <c r="A9" s="10" t="s">
        <v>31</v>
      </c>
      <c r="B9" s="11">
        <v>1656</v>
      </c>
      <c r="C9" s="11">
        <v>1327</v>
      </c>
      <c r="D9" s="11" t="s">
        <v>33</v>
      </c>
      <c r="E9" s="11" t="s">
        <v>33</v>
      </c>
      <c r="F9" s="11" t="s">
        <v>33</v>
      </c>
      <c r="G9" s="11" t="s">
        <v>33</v>
      </c>
      <c r="H9" s="11" t="s">
        <v>33</v>
      </c>
      <c r="I9" s="11" t="s">
        <v>33</v>
      </c>
      <c r="J9" s="11">
        <v>329</v>
      </c>
      <c r="K9" s="11" t="s">
        <v>33</v>
      </c>
      <c r="L9" s="11" t="s">
        <v>33</v>
      </c>
      <c r="M9" s="11" t="s">
        <v>33</v>
      </c>
      <c r="N9" s="11" t="s">
        <v>33</v>
      </c>
      <c r="O9" s="11" t="s">
        <v>33</v>
      </c>
      <c r="P9" s="11" t="s">
        <v>33</v>
      </c>
      <c r="Q9" s="12">
        <v>80.13</v>
      </c>
      <c r="R9" s="11" t="s">
        <v>33</v>
      </c>
      <c r="S9" s="11" t="s">
        <v>33</v>
      </c>
      <c r="T9" s="11" t="s">
        <v>33</v>
      </c>
      <c r="U9" s="11" t="s">
        <v>33</v>
      </c>
      <c r="V9" s="11" t="s">
        <v>33</v>
      </c>
      <c r="W9" s="11" t="s">
        <v>33</v>
      </c>
      <c r="X9" s="12">
        <v>19.87</v>
      </c>
      <c r="Y9" s="11" t="s">
        <v>33</v>
      </c>
      <c r="Z9" s="11" t="s">
        <v>33</v>
      </c>
      <c r="AA9" s="11" t="s">
        <v>33</v>
      </c>
      <c r="AB9" s="11" t="s">
        <v>33</v>
      </c>
      <c r="AC9" s="11" t="s">
        <v>33</v>
      </c>
      <c r="AD9" s="11" t="s">
        <v>33</v>
      </c>
      <c r="AE9" s="4"/>
    </row>
    <row r="10" spans="1:31" ht="17.25" hidden="1" customHeight="1" x14ac:dyDescent="0.25">
      <c r="A10" s="10" t="s">
        <v>24</v>
      </c>
      <c r="B10" s="11">
        <v>1722</v>
      </c>
      <c r="C10" s="11">
        <v>1386</v>
      </c>
      <c r="D10" s="11" t="s">
        <v>33</v>
      </c>
      <c r="E10" s="11" t="s">
        <v>33</v>
      </c>
      <c r="F10" s="11" t="s">
        <v>33</v>
      </c>
      <c r="G10" s="11" t="s">
        <v>33</v>
      </c>
      <c r="H10" s="11" t="s">
        <v>33</v>
      </c>
      <c r="I10" s="11" t="s">
        <v>33</v>
      </c>
      <c r="J10" s="11">
        <v>336</v>
      </c>
      <c r="K10" s="11" t="s">
        <v>33</v>
      </c>
      <c r="L10" s="11" t="s">
        <v>33</v>
      </c>
      <c r="M10" s="11" t="s">
        <v>33</v>
      </c>
      <c r="N10" s="11" t="s">
        <v>33</v>
      </c>
      <c r="O10" s="11" t="s">
        <v>33</v>
      </c>
      <c r="P10" s="11" t="s">
        <v>33</v>
      </c>
      <c r="Q10" s="12">
        <v>80.489999999999995</v>
      </c>
      <c r="R10" s="11" t="s">
        <v>33</v>
      </c>
      <c r="S10" s="11" t="s">
        <v>33</v>
      </c>
      <c r="T10" s="11" t="s">
        <v>33</v>
      </c>
      <c r="U10" s="11" t="s">
        <v>33</v>
      </c>
      <c r="V10" s="11" t="s">
        <v>33</v>
      </c>
      <c r="W10" s="11" t="s">
        <v>33</v>
      </c>
      <c r="X10" s="12">
        <v>19.510000000000002</v>
      </c>
      <c r="Y10" s="11" t="s">
        <v>33</v>
      </c>
      <c r="Z10" s="11" t="s">
        <v>33</v>
      </c>
      <c r="AA10" s="11" t="s">
        <v>33</v>
      </c>
      <c r="AB10" s="11" t="s">
        <v>33</v>
      </c>
      <c r="AC10" s="11" t="s">
        <v>33</v>
      </c>
      <c r="AD10" s="11" t="s">
        <v>33</v>
      </c>
      <c r="AE10" s="4"/>
    </row>
    <row r="11" spans="1:31" ht="17.25" hidden="1" customHeight="1" x14ac:dyDescent="0.25">
      <c r="A11" s="10" t="s">
        <v>25</v>
      </c>
      <c r="B11" s="11">
        <v>1761</v>
      </c>
      <c r="C11" s="11">
        <v>1409</v>
      </c>
      <c r="D11" s="11" t="s">
        <v>33</v>
      </c>
      <c r="E11" s="11" t="s">
        <v>33</v>
      </c>
      <c r="F11" s="11" t="s">
        <v>33</v>
      </c>
      <c r="G11" s="11" t="s">
        <v>33</v>
      </c>
      <c r="H11" s="11" t="s">
        <v>33</v>
      </c>
      <c r="I11" s="11" t="s">
        <v>33</v>
      </c>
      <c r="J11" s="11">
        <v>352</v>
      </c>
      <c r="K11" s="11" t="s">
        <v>33</v>
      </c>
      <c r="L11" s="11" t="s">
        <v>33</v>
      </c>
      <c r="M11" s="11" t="s">
        <v>33</v>
      </c>
      <c r="N11" s="11" t="s">
        <v>33</v>
      </c>
      <c r="O11" s="11" t="s">
        <v>33</v>
      </c>
      <c r="P11" s="11" t="s">
        <v>33</v>
      </c>
      <c r="Q11" s="12">
        <v>80.010000000000005</v>
      </c>
      <c r="R11" s="11" t="s">
        <v>33</v>
      </c>
      <c r="S11" s="11" t="s">
        <v>33</v>
      </c>
      <c r="T11" s="11" t="s">
        <v>33</v>
      </c>
      <c r="U11" s="11" t="s">
        <v>33</v>
      </c>
      <c r="V11" s="11" t="s">
        <v>33</v>
      </c>
      <c r="W11" s="11" t="s">
        <v>33</v>
      </c>
      <c r="X11" s="12">
        <v>19.989999999999998</v>
      </c>
      <c r="Y11" s="11" t="s">
        <v>33</v>
      </c>
      <c r="Z11" s="11" t="s">
        <v>33</v>
      </c>
      <c r="AA11" s="11" t="s">
        <v>33</v>
      </c>
      <c r="AB11" s="11" t="s">
        <v>33</v>
      </c>
      <c r="AC11" s="11" t="s">
        <v>33</v>
      </c>
      <c r="AD11" s="11" t="s">
        <v>33</v>
      </c>
      <c r="AE11" s="4"/>
    </row>
    <row r="12" spans="1:31" ht="17.25" hidden="1" customHeight="1" x14ac:dyDescent="0.25">
      <c r="A12" s="10" t="s">
        <v>26</v>
      </c>
      <c r="B12" s="11">
        <v>1899</v>
      </c>
      <c r="C12" s="11">
        <v>1497</v>
      </c>
      <c r="D12" s="11" t="s">
        <v>33</v>
      </c>
      <c r="E12" s="11" t="s">
        <v>33</v>
      </c>
      <c r="F12" s="11" t="s">
        <v>33</v>
      </c>
      <c r="G12" s="11" t="s">
        <v>33</v>
      </c>
      <c r="H12" s="11" t="s">
        <v>33</v>
      </c>
      <c r="I12" s="11" t="s">
        <v>33</v>
      </c>
      <c r="J12" s="11">
        <v>402</v>
      </c>
      <c r="K12" s="11" t="s">
        <v>33</v>
      </c>
      <c r="L12" s="11" t="s">
        <v>33</v>
      </c>
      <c r="M12" s="11" t="s">
        <v>33</v>
      </c>
      <c r="N12" s="11" t="s">
        <v>33</v>
      </c>
      <c r="O12" s="11" t="s">
        <v>33</v>
      </c>
      <c r="P12" s="11" t="s">
        <v>33</v>
      </c>
      <c r="Q12" s="12">
        <v>78.83</v>
      </c>
      <c r="R12" s="11" t="s">
        <v>33</v>
      </c>
      <c r="S12" s="11" t="s">
        <v>33</v>
      </c>
      <c r="T12" s="11" t="s">
        <v>33</v>
      </c>
      <c r="U12" s="11" t="s">
        <v>33</v>
      </c>
      <c r="V12" s="11" t="s">
        <v>33</v>
      </c>
      <c r="W12" s="11" t="s">
        <v>33</v>
      </c>
      <c r="X12" s="12">
        <v>21.17</v>
      </c>
      <c r="Y12" s="11" t="s">
        <v>33</v>
      </c>
      <c r="Z12" s="11" t="s">
        <v>33</v>
      </c>
      <c r="AA12" s="11" t="s">
        <v>33</v>
      </c>
      <c r="AB12" s="11" t="s">
        <v>33</v>
      </c>
      <c r="AC12" s="11" t="s">
        <v>33</v>
      </c>
      <c r="AD12" s="11" t="s">
        <v>33</v>
      </c>
      <c r="AE12" s="4"/>
    </row>
    <row r="13" spans="1:31" ht="17.25" hidden="1" customHeight="1" x14ac:dyDescent="0.25">
      <c r="A13" s="10" t="s">
        <v>27</v>
      </c>
      <c r="B13" s="11">
        <v>2064</v>
      </c>
      <c r="C13" s="11">
        <v>1649</v>
      </c>
      <c r="D13" s="11" t="s">
        <v>33</v>
      </c>
      <c r="E13" s="11" t="s">
        <v>33</v>
      </c>
      <c r="F13" s="11" t="s">
        <v>33</v>
      </c>
      <c r="G13" s="11" t="s">
        <v>33</v>
      </c>
      <c r="H13" s="11" t="s">
        <v>33</v>
      </c>
      <c r="I13" s="11" t="s">
        <v>33</v>
      </c>
      <c r="J13" s="11">
        <v>415</v>
      </c>
      <c r="K13" s="11" t="s">
        <v>33</v>
      </c>
      <c r="L13" s="11" t="s">
        <v>33</v>
      </c>
      <c r="M13" s="11" t="s">
        <v>33</v>
      </c>
      <c r="N13" s="11" t="s">
        <v>33</v>
      </c>
      <c r="O13" s="11" t="s">
        <v>33</v>
      </c>
      <c r="P13" s="11" t="s">
        <v>33</v>
      </c>
      <c r="Q13" s="12">
        <v>79.89</v>
      </c>
      <c r="R13" s="11" t="s">
        <v>33</v>
      </c>
      <c r="S13" s="11" t="s">
        <v>33</v>
      </c>
      <c r="T13" s="11" t="s">
        <v>33</v>
      </c>
      <c r="U13" s="11" t="s">
        <v>33</v>
      </c>
      <c r="V13" s="11" t="s">
        <v>33</v>
      </c>
      <c r="W13" s="11" t="s">
        <v>33</v>
      </c>
      <c r="X13" s="12">
        <v>20.11</v>
      </c>
      <c r="Y13" s="11" t="s">
        <v>33</v>
      </c>
      <c r="Z13" s="11" t="s">
        <v>33</v>
      </c>
      <c r="AA13" s="11" t="s">
        <v>33</v>
      </c>
      <c r="AB13" s="11" t="s">
        <v>33</v>
      </c>
      <c r="AC13" s="11" t="s">
        <v>33</v>
      </c>
      <c r="AD13" s="11" t="s">
        <v>33</v>
      </c>
      <c r="AE13" s="4"/>
    </row>
    <row r="14" spans="1:31" ht="17.25" customHeight="1" x14ac:dyDescent="0.25">
      <c r="A14" s="10" t="s">
        <v>34</v>
      </c>
      <c r="B14" s="11">
        <v>2241</v>
      </c>
      <c r="C14" s="11">
        <v>1728</v>
      </c>
      <c r="D14" s="11">
        <v>15</v>
      </c>
      <c r="E14" s="11">
        <v>133</v>
      </c>
      <c r="F14" s="11">
        <v>348</v>
      </c>
      <c r="G14" s="11">
        <v>571</v>
      </c>
      <c r="H14" s="11">
        <v>482</v>
      </c>
      <c r="I14" s="11">
        <v>179</v>
      </c>
      <c r="J14" s="11">
        <v>513</v>
      </c>
      <c r="K14" s="11">
        <v>9</v>
      </c>
      <c r="L14" s="11">
        <v>15</v>
      </c>
      <c r="M14" s="11">
        <v>46</v>
      </c>
      <c r="N14" s="11">
        <v>172</v>
      </c>
      <c r="O14" s="11">
        <v>238</v>
      </c>
      <c r="P14" s="11">
        <v>33</v>
      </c>
      <c r="Q14" s="12">
        <f t="shared" ref="Q14:AD22" si="0">ROUND(+C14/$B14*100,2)</f>
        <v>77.11</v>
      </c>
      <c r="R14" s="12">
        <f t="shared" si="0"/>
        <v>0.67</v>
      </c>
      <c r="S14" s="12">
        <f t="shared" si="0"/>
        <v>5.93</v>
      </c>
      <c r="T14" s="12">
        <f t="shared" si="0"/>
        <v>15.53</v>
      </c>
      <c r="U14" s="12">
        <f t="shared" si="0"/>
        <v>25.48</v>
      </c>
      <c r="V14" s="12">
        <f t="shared" si="0"/>
        <v>21.51</v>
      </c>
      <c r="W14" s="12">
        <f t="shared" si="0"/>
        <v>7.99</v>
      </c>
      <c r="X14" s="12">
        <f t="shared" si="0"/>
        <v>22.89</v>
      </c>
      <c r="Y14" s="12">
        <f t="shared" si="0"/>
        <v>0.4</v>
      </c>
      <c r="Z14" s="12">
        <f t="shared" si="0"/>
        <v>0.67</v>
      </c>
      <c r="AA14" s="12">
        <f t="shared" si="0"/>
        <v>2.0499999999999998</v>
      </c>
      <c r="AB14" s="12">
        <f t="shared" si="0"/>
        <v>7.68</v>
      </c>
      <c r="AC14" s="12">
        <f t="shared" si="0"/>
        <v>10.62</v>
      </c>
      <c r="AD14" s="12">
        <f t="shared" si="0"/>
        <v>1.47</v>
      </c>
      <c r="AE14" s="4"/>
    </row>
    <row r="15" spans="1:31" ht="17.25" customHeight="1" x14ac:dyDescent="0.25">
      <c r="A15" s="10" t="s">
        <v>35</v>
      </c>
      <c r="B15" s="11">
        <v>2503</v>
      </c>
      <c r="C15" s="11">
        <v>1891</v>
      </c>
      <c r="D15" s="11">
        <v>19</v>
      </c>
      <c r="E15" s="11">
        <v>163</v>
      </c>
      <c r="F15" s="11">
        <v>372</v>
      </c>
      <c r="G15" s="11">
        <v>593</v>
      </c>
      <c r="H15" s="11">
        <v>525</v>
      </c>
      <c r="I15" s="11">
        <v>219</v>
      </c>
      <c r="J15" s="11">
        <v>612</v>
      </c>
      <c r="K15" s="11">
        <v>8</v>
      </c>
      <c r="L15" s="11">
        <v>30</v>
      </c>
      <c r="M15" s="11">
        <v>58</v>
      </c>
      <c r="N15" s="11">
        <v>194</v>
      </c>
      <c r="O15" s="11">
        <v>285</v>
      </c>
      <c r="P15" s="11">
        <v>37</v>
      </c>
      <c r="Q15" s="12">
        <f t="shared" si="0"/>
        <v>75.55</v>
      </c>
      <c r="R15" s="12">
        <f t="shared" si="0"/>
        <v>0.76</v>
      </c>
      <c r="S15" s="12">
        <f t="shared" si="0"/>
        <v>6.51</v>
      </c>
      <c r="T15" s="12">
        <f t="shared" si="0"/>
        <v>14.86</v>
      </c>
      <c r="U15" s="12">
        <f t="shared" si="0"/>
        <v>23.69</v>
      </c>
      <c r="V15" s="12">
        <f t="shared" si="0"/>
        <v>20.97</v>
      </c>
      <c r="W15" s="12">
        <f t="shared" si="0"/>
        <v>8.75</v>
      </c>
      <c r="X15" s="12">
        <f t="shared" si="0"/>
        <v>24.45</v>
      </c>
      <c r="Y15" s="12">
        <f t="shared" si="0"/>
        <v>0.32</v>
      </c>
      <c r="Z15" s="12">
        <f t="shared" si="0"/>
        <v>1.2</v>
      </c>
      <c r="AA15" s="12">
        <f t="shared" si="0"/>
        <v>2.3199999999999998</v>
      </c>
      <c r="AB15" s="12">
        <f t="shared" si="0"/>
        <v>7.75</v>
      </c>
      <c r="AC15" s="12">
        <f t="shared" si="0"/>
        <v>11.39</v>
      </c>
      <c r="AD15" s="12">
        <f t="shared" si="0"/>
        <v>1.48</v>
      </c>
      <c r="AE15" s="4"/>
    </row>
    <row r="16" spans="1:31" ht="17.25" customHeight="1" x14ac:dyDescent="0.25">
      <c r="A16" s="10" t="s">
        <v>36</v>
      </c>
      <c r="B16" s="11">
        <v>2628</v>
      </c>
      <c r="C16" s="11">
        <v>1964</v>
      </c>
      <c r="D16" s="11">
        <v>22</v>
      </c>
      <c r="E16" s="11">
        <v>183</v>
      </c>
      <c r="F16" s="11">
        <v>400</v>
      </c>
      <c r="G16" s="11">
        <v>624</v>
      </c>
      <c r="H16" s="11">
        <v>519</v>
      </c>
      <c r="I16" s="11">
        <v>216</v>
      </c>
      <c r="J16" s="11">
        <v>664</v>
      </c>
      <c r="K16" s="11">
        <v>12</v>
      </c>
      <c r="L16" s="11">
        <v>38</v>
      </c>
      <c r="M16" s="11">
        <v>78</v>
      </c>
      <c r="N16" s="11">
        <v>217</v>
      </c>
      <c r="O16" s="11">
        <v>288</v>
      </c>
      <c r="P16" s="11">
        <v>31</v>
      </c>
      <c r="Q16" s="12">
        <f t="shared" si="0"/>
        <v>74.73</v>
      </c>
      <c r="R16" s="12">
        <f t="shared" si="0"/>
        <v>0.84</v>
      </c>
      <c r="S16" s="12">
        <f t="shared" si="0"/>
        <v>6.96</v>
      </c>
      <c r="T16" s="12">
        <f t="shared" si="0"/>
        <v>15.22</v>
      </c>
      <c r="U16" s="12">
        <f t="shared" si="0"/>
        <v>23.74</v>
      </c>
      <c r="V16" s="12">
        <f t="shared" si="0"/>
        <v>19.75</v>
      </c>
      <c r="W16" s="12">
        <f t="shared" si="0"/>
        <v>8.2200000000000006</v>
      </c>
      <c r="X16" s="12">
        <f t="shared" si="0"/>
        <v>25.27</v>
      </c>
      <c r="Y16" s="12">
        <f t="shared" si="0"/>
        <v>0.46</v>
      </c>
      <c r="Z16" s="12">
        <f t="shared" si="0"/>
        <v>1.45</v>
      </c>
      <c r="AA16" s="12">
        <f t="shared" si="0"/>
        <v>2.97</v>
      </c>
      <c r="AB16" s="12">
        <f t="shared" si="0"/>
        <v>8.26</v>
      </c>
      <c r="AC16" s="12">
        <f t="shared" si="0"/>
        <v>10.96</v>
      </c>
      <c r="AD16" s="12">
        <f t="shared" si="0"/>
        <v>1.18</v>
      </c>
    </row>
    <row r="17" spans="1:30" ht="17.25" customHeight="1" x14ac:dyDescent="0.25">
      <c r="A17" s="10" t="s">
        <v>37</v>
      </c>
      <c r="B17" s="11">
        <v>2685</v>
      </c>
      <c r="C17" s="11">
        <v>2006</v>
      </c>
      <c r="D17" s="11">
        <v>20</v>
      </c>
      <c r="E17" s="11">
        <v>181</v>
      </c>
      <c r="F17" s="11">
        <v>410</v>
      </c>
      <c r="G17" s="11">
        <v>613</v>
      </c>
      <c r="H17" s="11">
        <v>522</v>
      </c>
      <c r="I17" s="11">
        <v>260</v>
      </c>
      <c r="J17" s="11">
        <v>679</v>
      </c>
      <c r="K17" s="11">
        <v>8</v>
      </c>
      <c r="L17" s="11">
        <v>43</v>
      </c>
      <c r="M17" s="11">
        <v>73</v>
      </c>
      <c r="N17" s="11">
        <v>200</v>
      </c>
      <c r="O17" s="11">
        <v>298</v>
      </c>
      <c r="P17" s="11">
        <v>57</v>
      </c>
      <c r="Q17" s="12">
        <f t="shared" si="0"/>
        <v>74.709999999999994</v>
      </c>
      <c r="R17" s="12">
        <f t="shared" si="0"/>
        <v>0.74</v>
      </c>
      <c r="S17" s="12">
        <f t="shared" si="0"/>
        <v>6.74</v>
      </c>
      <c r="T17" s="12">
        <f t="shared" si="0"/>
        <v>15.27</v>
      </c>
      <c r="U17" s="12">
        <f t="shared" si="0"/>
        <v>22.83</v>
      </c>
      <c r="V17" s="12">
        <f t="shared" si="0"/>
        <v>19.440000000000001</v>
      </c>
      <c r="W17" s="12">
        <f t="shared" si="0"/>
        <v>9.68</v>
      </c>
      <c r="X17" s="12">
        <f t="shared" si="0"/>
        <v>25.29</v>
      </c>
      <c r="Y17" s="12">
        <f t="shared" si="0"/>
        <v>0.3</v>
      </c>
      <c r="Z17" s="12">
        <f t="shared" si="0"/>
        <v>1.6</v>
      </c>
      <c r="AA17" s="12">
        <f t="shared" si="0"/>
        <v>2.72</v>
      </c>
      <c r="AB17" s="12">
        <f t="shared" si="0"/>
        <v>7.45</v>
      </c>
      <c r="AC17" s="12">
        <f t="shared" si="0"/>
        <v>11.1</v>
      </c>
      <c r="AD17" s="12">
        <f t="shared" si="0"/>
        <v>2.12</v>
      </c>
    </row>
    <row r="18" spans="1:30" ht="17.25" customHeight="1" x14ac:dyDescent="0.25">
      <c r="A18" s="10" t="s">
        <v>38</v>
      </c>
      <c r="B18" s="17">
        <v>2721</v>
      </c>
      <c r="C18" s="18">
        <v>2010</v>
      </c>
      <c r="D18" s="11">
        <v>16</v>
      </c>
      <c r="E18" s="11">
        <v>194</v>
      </c>
      <c r="F18" s="11">
        <v>398</v>
      </c>
      <c r="G18" s="11">
        <v>618</v>
      </c>
      <c r="H18" s="11">
        <v>518</v>
      </c>
      <c r="I18" s="11">
        <v>266</v>
      </c>
      <c r="J18" s="11">
        <v>711</v>
      </c>
      <c r="K18" s="11">
        <v>7</v>
      </c>
      <c r="L18" s="11">
        <v>45</v>
      </c>
      <c r="M18" s="11">
        <v>80</v>
      </c>
      <c r="N18" s="11">
        <v>201</v>
      </c>
      <c r="O18" s="11">
        <v>302</v>
      </c>
      <c r="P18" s="11">
        <v>76</v>
      </c>
      <c r="Q18" s="12">
        <f t="shared" ref="Q18:Q21" si="1">ROUND(+C18/$B18*100,2)</f>
        <v>73.87</v>
      </c>
      <c r="R18" s="12">
        <f t="shared" ref="R18:R21" si="2">ROUND(+D18/$B18*100,2)</f>
        <v>0.59</v>
      </c>
      <c r="S18" s="12">
        <f t="shared" ref="S18:S22" si="3">ROUND(+E18/$B18*100,2)</f>
        <v>7.13</v>
      </c>
      <c r="T18" s="12">
        <f t="shared" ref="T18:T22" si="4">ROUND(+F18/$B18*100,2)</f>
        <v>14.63</v>
      </c>
      <c r="U18" s="12">
        <f t="shared" ref="U18:U22" si="5">ROUND(+G18/$B18*100,2)</f>
        <v>22.71</v>
      </c>
      <c r="V18" s="12">
        <f t="shared" ref="V18:V22" si="6">ROUND(+H18/$B18*100,2)</f>
        <v>19.04</v>
      </c>
      <c r="W18" s="12">
        <f t="shared" ref="W18:W22" si="7">ROUND(+I18/$B18*100,2)</f>
        <v>9.7799999999999994</v>
      </c>
      <c r="X18" s="12">
        <f t="shared" ref="X18:X21" si="8">ROUND(+J18/$B18*100,2)</f>
        <v>26.13</v>
      </c>
      <c r="Y18" s="12">
        <f t="shared" ref="Y18:Y22" si="9">ROUND(+K18/$B18*100,2)</f>
        <v>0.26</v>
      </c>
      <c r="Z18" s="12">
        <f t="shared" ref="Z18:Z22" si="10">ROUND(+L18/$B18*100,2)</f>
        <v>1.65</v>
      </c>
      <c r="AA18" s="12">
        <f t="shared" ref="AA18:AA22" si="11">ROUND(+M18/$B18*100,2)</f>
        <v>2.94</v>
      </c>
      <c r="AB18" s="12">
        <f t="shared" ref="AB18:AB22" si="12">ROUND(+N18/$B18*100,2)</f>
        <v>7.39</v>
      </c>
      <c r="AC18" s="12">
        <f t="shared" ref="AC18:AC22" si="13">ROUND(+O18/$B18*100,2)</f>
        <v>11.1</v>
      </c>
      <c r="AD18" s="12">
        <f t="shared" ref="AD18:AD22" si="14">ROUND(+P18/$B18*100,2)</f>
        <v>2.79</v>
      </c>
    </row>
    <row r="19" spans="1:30" ht="17.25" customHeight="1" x14ac:dyDescent="0.25">
      <c r="A19" s="10" t="s">
        <v>40</v>
      </c>
      <c r="B19" s="17">
        <f>C19+J19</f>
        <v>2758</v>
      </c>
      <c r="C19" s="18">
        <f>SUM(D19:I19)</f>
        <v>2030</v>
      </c>
      <c r="D19" s="11">
        <v>13</v>
      </c>
      <c r="E19" s="11">
        <v>185</v>
      </c>
      <c r="F19" s="11">
        <v>389</v>
      </c>
      <c r="G19" s="11">
        <v>619</v>
      </c>
      <c r="H19" s="11">
        <v>541</v>
      </c>
      <c r="I19" s="11">
        <v>283</v>
      </c>
      <c r="J19" s="11">
        <f>SUM(K19:P19)</f>
        <v>728</v>
      </c>
      <c r="K19" s="11">
        <v>6</v>
      </c>
      <c r="L19" s="11">
        <v>48</v>
      </c>
      <c r="M19" s="11">
        <v>75</v>
      </c>
      <c r="N19" s="11">
        <v>205</v>
      </c>
      <c r="O19" s="11">
        <v>300</v>
      </c>
      <c r="P19" s="11">
        <v>94</v>
      </c>
      <c r="Q19" s="12">
        <f t="shared" si="1"/>
        <v>73.599999999999994</v>
      </c>
      <c r="R19" s="12">
        <f t="shared" si="2"/>
        <v>0.47</v>
      </c>
      <c r="S19" s="12">
        <f t="shared" si="3"/>
        <v>6.71</v>
      </c>
      <c r="T19" s="12">
        <f t="shared" si="4"/>
        <v>14.1</v>
      </c>
      <c r="U19" s="12">
        <f t="shared" si="5"/>
        <v>22.44</v>
      </c>
      <c r="V19" s="12">
        <f t="shared" si="6"/>
        <v>19.62</v>
      </c>
      <c r="W19" s="12">
        <f t="shared" si="7"/>
        <v>10.26</v>
      </c>
      <c r="X19" s="12">
        <f t="shared" si="8"/>
        <v>26.4</v>
      </c>
      <c r="Y19" s="12">
        <f t="shared" si="9"/>
        <v>0.22</v>
      </c>
      <c r="Z19" s="12">
        <f t="shared" si="10"/>
        <v>1.74</v>
      </c>
      <c r="AA19" s="12">
        <f t="shared" si="11"/>
        <v>2.72</v>
      </c>
      <c r="AB19" s="12">
        <f t="shared" si="12"/>
        <v>7.43</v>
      </c>
      <c r="AC19" s="12">
        <f t="shared" si="13"/>
        <v>10.88</v>
      </c>
      <c r="AD19" s="12">
        <f t="shared" si="14"/>
        <v>3.41</v>
      </c>
    </row>
    <row r="20" spans="1:30" s="22" customFormat="1" ht="17.25" customHeight="1" x14ac:dyDescent="0.25">
      <c r="A20" s="23" t="s">
        <v>41</v>
      </c>
      <c r="B20" s="17">
        <f>C20+J20</f>
        <v>3035</v>
      </c>
      <c r="C20" s="18">
        <f>SUM(D20:I20)</f>
        <v>2204</v>
      </c>
      <c r="D20" s="24">
        <v>17</v>
      </c>
      <c r="E20" s="24">
        <v>211</v>
      </c>
      <c r="F20" s="24">
        <v>409</v>
      </c>
      <c r="G20" s="24">
        <v>662</v>
      </c>
      <c r="H20" s="24">
        <v>596</v>
      </c>
      <c r="I20" s="24">
        <v>309</v>
      </c>
      <c r="J20" s="11">
        <f>SUM(K20:P20)</f>
        <v>831</v>
      </c>
      <c r="K20" s="24">
        <v>8</v>
      </c>
      <c r="L20" s="24">
        <v>64</v>
      </c>
      <c r="M20" s="24">
        <v>90</v>
      </c>
      <c r="N20" s="24">
        <v>222</v>
      </c>
      <c r="O20" s="24">
        <v>342</v>
      </c>
      <c r="P20" s="24">
        <v>105</v>
      </c>
      <c r="Q20" s="25">
        <f t="shared" si="1"/>
        <v>72.62</v>
      </c>
      <c r="R20" s="25">
        <f t="shared" si="2"/>
        <v>0.56000000000000005</v>
      </c>
      <c r="S20" s="25">
        <f t="shared" ref="S20:S21" si="15">ROUND(+E20/$B20*100,2)</f>
        <v>6.95</v>
      </c>
      <c r="T20" s="25">
        <f t="shared" ref="T20:T21" si="16">ROUND(+F20/$B20*100,2)</f>
        <v>13.48</v>
      </c>
      <c r="U20" s="25">
        <f t="shared" ref="U20:U21" si="17">ROUND(+G20/$B20*100,2)</f>
        <v>21.81</v>
      </c>
      <c r="V20" s="25">
        <f t="shared" ref="V20:V21" si="18">ROUND(+H20/$B20*100,2)</f>
        <v>19.64</v>
      </c>
      <c r="W20" s="25">
        <f t="shared" ref="W20:W21" si="19">ROUND(+I20/$B20*100,2)</f>
        <v>10.18</v>
      </c>
      <c r="X20" s="25">
        <f t="shared" si="8"/>
        <v>27.38</v>
      </c>
      <c r="Y20" s="25">
        <f t="shared" ref="Y20:Y21" si="20">ROUND(+K20/$B20*100,2)</f>
        <v>0.26</v>
      </c>
      <c r="Z20" s="25">
        <f t="shared" ref="Z20:Z21" si="21">ROUND(+L20/$B20*100,2)</f>
        <v>2.11</v>
      </c>
      <c r="AA20" s="25">
        <f t="shared" ref="AA20:AA21" si="22">ROUND(+M20/$B20*100,2)</f>
        <v>2.97</v>
      </c>
      <c r="AB20" s="25">
        <f t="shared" ref="AB20:AB21" si="23">ROUND(+N20/$B20*100,2)</f>
        <v>7.31</v>
      </c>
      <c r="AC20" s="25">
        <f t="shared" ref="AC20:AC21" si="24">ROUND(+O20/$B20*100,2)</f>
        <v>11.27</v>
      </c>
      <c r="AD20" s="25">
        <f t="shared" ref="AD20:AD21" si="25">ROUND(+P20/$B20*100,2)</f>
        <v>3.46</v>
      </c>
    </row>
    <row r="21" spans="1:30" s="22" customFormat="1" ht="17.25" customHeight="1" x14ac:dyDescent="0.25">
      <c r="A21" s="23" t="s">
        <v>42</v>
      </c>
      <c r="B21" s="24">
        <f>C21+J21</f>
        <v>3181</v>
      </c>
      <c r="C21" s="24">
        <f>SUM(D21:I21)</f>
        <v>2307</v>
      </c>
      <c r="D21" s="24">
        <v>26</v>
      </c>
      <c r="E21" s="24">
        <v>232</v>
      </c>
      <c r="F21" s="24">
        <v>440</v>
      </c>
      <c r="G21" s="24">
        <v>702</v>
      </c>
      <c r="H21" s="24">
        <v>577</v>
      </c>
      <c r="I21" s="24">
        <v>330</v>
      </c>
      <c r="J21" s="24">
        <f>SUM(K21:P21)</f>
        <v>874</v>
      </c>
      <c r="K21" s="24">
        <v>10</v>
      </c>
      <c r="L21" s="24">
        <v>75</v>
      </c>
      <c r="M21" s="24">
        <v>104</v>
      </c>
      <c r="N21" s="24">
        <v>236</v>
      </c>
      <c r="O21" s="24">
        <v>335</v>
      </c>
      <c r="P21" s="24">
        <v>114</v>
      </c>
      <c r="Q21" s="25">
        <f t="shared" si="1"/>
        <v>72.52</v>
      </c>
      <c r="R21" s="25">
        <f t="shared" si="2"/>
        <v>0.82</v>
      </c>
      <c r="S21" s="25">
        <f t="shared" si="15"/>
        <v>7.29</v>
      </c>
      <c r="T21" s="25">
        <f t="shared" si="16"/>
        <v>13.83</v>
      </c>
      <c r="U21" s="25">
        <f t="shared" si="17"/>
        <v>22.07</v>
      </c>
      <c r="V21" s="25">
        <f t="shared" si="18"/>
        <v>18.14</v>
      </c>
      <c r="W21" s="25">
        <f t="shared" si="19"/>
        <v>10.37</v>
      </c>
      <c r="X21" s="25">
        <f t="shared" si="8"/>
        <v>27.48</v>
      </c>
      <c r="Y21" s="25">
        <f t="shared" si="20"/>
        <v>0.31</v>
      </c>
      <c r="Z21" s="25">
        <f t="shared" si="21"/>
        <v>2.36</v>
      </c>
      <c r="AA21" s="25">
        <f t="shared" si="22"/>
        <v>3.27</v>
      </c>
      <c r="AB21" s="25">
        <f t="shared" si="23"/>
        <v>7.42</v>
      </c>
      <c r="AC21" s="25">
        <f t="shared" si="24"/>
        <v>10.53</v>
      </c>
      <c r="AD21" s="25">
        <f t="shared" si="25"/>
        <v>3.58</v>
      </c>
    </row>
    <row r="22" spans="1:30" s="22" customFormat="1" ht="17.25" customHeight="1" thickBot="1" x14ac:dyDescent="0.3">
      <c r="A22" s="19" t="s">
        <v>43</v>
      </c>
      <c r="B22" s="20">
        <f>C22+J22</f>
        <v>3419</v>
      </c>
      <c r="C22" s="20">
        <f>SUM(D22:I22)</f>
        <v>2488</v>
      </c>
      <c r="D22" s="20">
        <v>22</v>
      </c>
      <c r="E22" s="20">
        <v>248</v>
      </c>
      <c r="F22" s="20">
        <v>475</v>
      </c>
      <c r="G22" s="20">
        <v>763</v>
      </c>
      <c r="H22" s="20">
        <v>602</v>
      </c>
      <c r="I22" s="20">
        <v>378</v>
      </c>
      <c r="J22" s="20">
        <f>SUM(K22:P22)</f>
        <v>931</v>
      </c>
      <c r="K22" s="20">
        <v>6</v>
      </c>
      <c r="L22" s="20">
        <v>88</v>
      </c>
      <c r="M22" s="20">
        <v>113</v>
      </c>
      <c r="N22" s="20">
        <v>248</v>
      </c>
      <c r="O22" s="20">
        <v>342</v>
      </c>
      <c r="P22" s="20">
        <v>134</v>
      </c>
      <c r="Q22" s="21">
        <f t="shared" si="0"/>
        <v>72.77</v>
      </c>
      <c r="R22" s="21">
        <f t="shared" si="0"/>
        <v>0.64</v>
      </c>
      <c r="S22" s="21">
        <f t="shared" si="3"/>
        <v>7.25</v>
      </c>
      <c r="T22" s="21">
        <f t="shared" si="4"/>
        <v>13.89</v>
      </c>
      <c r="U22" s="21">
        <f t="shared" si="5"/>
        <v>22.32</v>
      </c>
      <c r="V22" s="21">
        <f t="shared" si="6"/>
        <v>17.61</v>
      </c>
      <c r="W22" s="21">
        <f t="shared" si="7"/>
        <v>11.06</v>
      </c>
      <c r="X22" s="21">
        <f t="shared" si="0"/>
        <v>27.23</v>
      </c>
      <c r="Y22" s="21">
        <f t="shared" si="9"/>
        <v>0.18</v>
      </c>
      <c r="Z22" s="21">
        <f t="shared" si="10"/>
        <v>2.57</v>
      </c>
      <c r="AA22" s="21">
        <f t="shared" si="11"/>
        <v>3.31</v>
      </c>
      <c r="AB22" s="21">
        <f t="shared" si="12"/>
        <v>7.25</v>
      </c>
      <c r="AC22" s="21">
        <f t="shared" si="13"/>
        <v>10</v>
      </c>
      <c r="AD22" s="21">
        <f t="shared" si="14"/>
        <v>3.92</v>
      </c>
    </row>
    <row r="23" spans="1:30" ht="15.75" customHeight="1" x14ac:dyDescent="0.25">
      <c r="A23" s="13" t="s">
        <v>22</v>
      </c>
      <c r="T23" s="14"/>
    </row>
    <row r="24" spans="1:30" x14ac:dyDescent="0.25">
      <c r="A24" s="15" t="s">
        <v>23</v>
      </c>
      <c r="T24" s="14"/>
    </row>
    <row r="25" spans="1:30" x14ac:dyDescent="0.25">
      <c r="A25" s="15" t="s">
        <v>32</v>
      </c>
    </row>
  </sheetData>
  <mergeCells count="9">
    <mergeCell ref="A1:AD1"/>
    <mergeCell ref="A3:A5"/>
    <mergeCell ref="B3:P3"/>
    <mergeCell ref="Q3:AD3"/>
    <mergeCell ref="B4:B5"/>
    <mergeCell ref="C4:I4"/>
    <mergeCell ref="J4:P4"/>
    <mergeCell ref="Q4:W4"/>
    <mergeCell ref="X4:AD4"/>
  </mergeCells>
  <phoneticPr fontId="3" type="noConversion"/>
  <pageMargins left="0.75" right="0.75" top="1" bottom="1" header="0.5" footer="0.5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桃園市義勇消防人員人數(性別及年齡別)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2022-03-25T06:24:19Z</cp:lastPrinted>
  <dcterms:created xsi:type="dcterms:W3CDTF">2022-03-23T02:10:23Z</dcterms:created>
  <dcterms:modified xsi:type="dcterms:W3CDTF">2026-06-23T01:15:16Z</dcterms:modified>
</cp:coreProperties>
</file>