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張維萍110281\110281\Downloads\"/>
    </mc:Choice>
  </mc:AlternateContent>
  <xr:revisionPtr revIDLastSave="0" documentId="13_ncr:1_{22B0E4DA-022F-476C-BFCC-FCF448D7C5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隊員及臨時人員(不含職員、約僱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15" i="1" l="1"/>
  <c r="Q15" i="1"/>
  <c r="N15" i="1"/>
  <c r="K15" i="1"/>
  <c r="H15" i="1"/>
  <c r="E15" i="1"/>
  <c r="D15" i="1"/>
  <c r="C15" i="1"/>
  <c r="B15" i="1" l="1"/>
  <c r="M11" i="1"/>
  <c r="S11" i="1" l="1"/>
  <c r="R11" i="1"/>
  <c r="P11" i="1"/>
  <c r="O11" i="1"/>
  <c r="L11" i="1"/>
  <c r="J11" i="1"/>
  <c r="I11" i="1"/>
  <c r="D11" i="1" l="1"/>
  <c r="C11" i="1"/>
  <c r="T11" i="1" l="1"/>
  <c r="Q11" i="1"/>
  <c r="N11" i="1"/>
  <c r="K11" i="1"/>
  <c r="H11" i="1"/>
  <c r="E11" i="1"/>
  <c r="B11" i="1"/>
  <c r="D8" i="1" l="1"/>
  <c r="C8" i="1"/>
  <c r="D7" i="1"/>
  <c r="C7" i="1"/>
  <c r="D10" i="1" l="1"/>
  <c r="C10" i="1"/>
  <c r="T10" i="1"/>
  <c r="Q10" i="1"/>
  <c r="N10" i="1"/>
  <c r="K10" i="1"/>
  <c r="H10" i="1"/>
  <c r="E10" i="1"/>
  <c r="B10" i="1" l="1"/>
  <c r="D9" i="1"/>
  <c r="C9" i="1"/>
  <c r="T9" i="1"/>
  <c r="Q9" i="1"/>
  <c r="N9" i="1"/>
  <c r="K9" i="1"/>
  <c r="H9" i="1"/>
  <c r="E9" i="1"/>
  <c r="B9" i="1" l="1"/>
  <c r="Q8" i="1" l="1"/>
  <c r="N8" i="1"/>
  <c r="K8" i="1"/>
  <c r="H8" i="1"/>
  <c r="E8" i="1"/>
  <c r="B8" i="1"/>
  <c r="T7" i="1"/>
  <c r="Q7" i="1"/>
  <c r="N7" i="1"/>
  <c r="K7" i="1"/>
  <c r="H7" i="1"/>
  <c r="E7" i="1"/>
  <c r="B7" i="1"/>
</calcChain>
</file>

<file path=xl/sharedStrings.xml><?xml version="1.0" encoding="utf-8"?>
<sst xmlns="http://schemas.openxmlformats.org/spreadsheetml/2006/main" count="46" uniqueCount="29">
  <si>
    <t>單位：人</t>
  </si>
  <si>
    <t>年底別</t>
  </si>
  <si>
    <t>總計</t>
  </si>
  <si>
    <t>合計</t>
  </si>
  <si>
    <t>男</t>
  </si>
  <si>
    <t>女</t>
  </si>
  <si>
    <t>小計</t>
  </si>
  <si>
    <t>104年底</t>
  </si>
  <si>
    <t>105年底</t>
  </si>
  <si>
    <t>桃園市環境清潔隊員人數-按年齡別分</t>
    <phoneticPr fontId="2" type="noConversion"/>
  </si>
  <si>
    <t>29歲以下</t>
    <phoneticPr fontId="2" type="noConversion"/>
  </si>
  <si>
    <t>30～39歲</t>
    <phoneticPr fontId="2" type="noConversion"/>
  </si>
  <si>
    <t>40～49歲</t>
    <phoneticPr fontId="2" type="noConversion"/>
  </si>
  <si>
    <t>50～59歲</t>
    <phoneticPr fontId="2" type="noConversion"/>
  </si>
  <si>
    <t>60～65歲</t>
    <phoneticPr fontId="2" type="noConversion"/>
  </si>
  <si>
    <t>超過65歲</t>
    <phoneticPr fontId="2" type="noConversion"/>
  </si>
  <si>
    <t>備註：本市環境清潔隊員僅包括各區隊員、駕駛、技工、工友、臨時工及代賑工。</t>
    <phoneticPr fontId="2" type="noConversion"/>
  </si>
  <si>
    <t>106年底</t>
  </si>
  <si>
    <t>107年底</t>
  </si>
  <si>
    <t>108年底</t>
    <phoneticPr fontId="2" type="noConversion"/>
  </si>
  <si>
    <t>109年底</t>
    <phoneticPr fontId="2" type="noConversion"/>
  </si>
  <si>
    <t>110年底</t>
    <phoneticPr fontId="2" type="noConversion"/>
  </si>
  <si>
    <t>111年底</t>
    <phoneticPr fontId="2" type="noConversion"/>
  </si>
  <si>
    <t>112年底</t>
    <phoneticPr fontId="2" type="noConversion"/>
  </si>
  <si>
    <t>資料來源：桃園市政府環境管理處、復興區清潔隊。</t>
    <phoneticPr fontId="2" type="noConversion"/>
  </si>
  <si>
    <t>填表人：</t>
    <phoneticPr fontId="2" type="noConversion"/>
  </si>
  <si>
    <t>單位主管：</t>
    <phoneticPr fontId="2" type="noConversion"/>
  </si>
  <si>
    <t>113年底</t>
  </si>
  <si>
    <t>114年底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</si>
</sst>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</numFmts>
  <fonts count="8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rgb="FF00000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0" borderId="0"/>
    <xf numFmtId="0" fontId="6" fillId="0" borderId="0">
      <alignment vertical="center"/>
    </xf>
    <xf numFmtId="0" fontId="7" fillId="0" borderId="0"/>
    <xf numFmtId="9" fontId="7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2" applyFont="1" applyAlignment="1">
      <alignment horizontal="center" vertical="center"/>
    </xf>
    <xf numFmtId="41" fontId="5" fillId="0" borderId="9" xfId="0" applyNumberFormat="1" applyFont="1" applyBorder="1" applyAlignment="1">
      <alignment horizontal="center" vertical="center"/>
    </xf>
    <xf numFmtId="176" fontId="5" fillId="0" borderId="15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41" fontId="5" fillId="0" borderId="0" xfId="0" applyNumberFormat="1" applyFont="1" applyAlignment="1">
      <alignment horizontal="center" vertical="center"/>
    </xf>
    <xf numFmtId="41" fontId="5" fillId="0" borderId="15" xfId="0" applyNumberFormat="1" applyFont="1" applyBorder="1" applyAlignment="1">
      <alignment horizontal="center" vertical="center"/>
    </xf>
    <xf numFmtId="0" fontId="4" fillId="0" borderId="17" xfId="2" applyFont="1" applyBorder="1" applyAlignment="1">
      <alignment horizontal="center" vertical="center"/>
    </xf>
    <xf numFmtId="176" fontId="5" fillId="0" borderId="2" xfId="1" applyNumberFormat="1" applyFont="1" applyFill="1" applyBorder="1">
      <alignment vertical="center"/>
    </xf>
    <xf numFmtId="176" fontId="5" fillId="0" borderId="1" xfId="1" applyNumberFormat="1" applyFont="1" applyFill="1" applyBorder="1">
      <alignment vertical="center"/>
    </xf>
    <xf numFmtId="0" fontId="4" fillId="0" borderId="18" xfId="2" applyFont="1" applyBorder="1" applyAlignment="1">
      <alignment horizontal="center" vertical="center"/>
    </xf>
    <xf numFmtId="41" fontId="5" fillId="0" borderId="19" xfId="0" applyNumberFormat="1" applyFont="1" applyBorder="1" applyAlignment="1">
      <alignment horizontal="center" vertical="center"/>
    </xf>
    <xf numFmtId="41" fontId="5" fillId="0" borderId="0" xfId="0" applyNumberFormat="1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9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16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6">
    <cellStyle name="一般" xfId="0" builtinId="0"/>
    <cellStyle name="一般 2" xfId="2" xr:uid="{00000000-0005-0000-0000-000001000000}"/>
    <cellStyle name="一般 3" xfId="3" xr:uid="{00000000-0005-0000-0000-000002000000}"/>
    <cellStyle name="一般 4" xfId="4" xr:uid="{00000000-0005-0000-0000-000003000000}"/>
    <cellStyle name="千分位" xfId="1" builtinId="3"/>
    <cellStyle name="百分比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5"/>
  <sheetViews>
    <sheetView tabSelected="1" zoomScaleNormal="100" workbookViewId="0">
      <selection activeCell="R26" sqref="R26"/>
    </sheetView>
  </sheetViews>
  <sheetFormatPr defaultColWidth="9" defaultRowHeight="16.5"/>
  <cols>
    <col min="1" max="1" width="9" style="1"/>
    <col min="2" max="2" width="10.125" style="1" customWidth="1"/>
    <col min="3" max="3" width="10" style="1" customWidth="1"/>
    <col min="4" max="22" width="6.625" style="1" customWidth="1"/>
    <col min="23" max="16384" width="9" style="1"/>
  </cols>
  <sheetData>
    <row r="1" spans="1:22">
      <c r="A1" s="17" t="s">
        <v>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17.25" thickBot="1">
      <c r="A2" s="16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>
      <c r="A3" s="18" t="s">
        <v>1</v>
      </c>
      <c r="B3" s="29" t="s">
        <v>2</v>
      </c>
      <c r="C3" s="15"/>
      <c r="D3" s="15"/>
      <c r="E3" s="14" t="s">
        <v>10</v>
      </c>
      <c r="F3" s="15"/>
      <c r="G3" s="15"/>
      <c r="H3" s="14" t="s">
        <v>11</v>
      </c>
      <c r="I3" s="15"/>
      <c r="J3" s="15"/>
      <c r="K3" s="14" t="s">
        <v>12</v>
      </c>
      <c r="L3" s="15"/>
      <c r="M3" s="15"/>
      <c r="N3" s="14" t="s">
        <v>13</v>
      </c>
      <c r="O3" s="15"/>
      <c r="P3" s="15"/>
      <c r="Q3" s="14" t="s">
        <v>14</v>
      </c>
      <c r="R3" s="15"/>
      <c r="S3" s="15"/>
      <c r="T3" s="14" t="s">
        <v>15</v>
      </c>
      <c r="U3" s="15"/>
      <c r="V3" s="15"/>
    </row>
    <row r="4" spans="1:22">
      <c r="A4" s="19"/>
      <c r="B4" s="21" t="s">
        <v>3</v>
      </c>
      <c r="C4" s="24" t="s">
        <v>4</v>
      </c>
      <c r="D4" s="24" t="s">
        <v>5</v>
      </c>
      <c r="E4" s="24" t="s">
        <v>6</v>
      </c>
      <c r="F4" s="24" t="s">
        <v>4</v>
      </c>
      <c r="G4" s="24" t="s">
        <v>5</v>
      </c>
      <c r="H4" s="24" t="s">
        <v>6</v>
      </c>
      <c r="I4" s="24" t="s">
        <v>4</v>
      </c>
      <c r="J4" s="24" t="s">
        <v>5</v>
      </c>
      <c r="K4" s="24" t="s">
        <v>6</v>
      </c>
      <c r="L4" s="24" t="s">
        <v>4</v>
      </c>
      <c r="M4" s="24" t="s">
        <v>5</v>
      </c>
      <c r="N4" s="24" t="s">
        <v>6</v>
      </c>
      <c r="O4" s="24" t="s">
        <v>4</v>
      </c>
      <c r="P4" s="24" t="s">
        <v>5</v>
      </c>
      <c r="Q4" s="24" t="s">
        <v>6</v>
      </c>
      <c r="R4" s="24" t="s">
        <v>4</v>
      </c>
      <c r="S4" s="24" t="s">
        <v>5</v>
      </c>
      <c r="T4" s="24" t="s">
        <v>6</v>
      </c>
      <c r="U4" s="24" t="s">
        <v>4</v>
      </c>
      <c r="V4" s="30" t="s">
        <v>5</v>
      </c>
    </row>
    <row r="5" spans="1:22">
      <c r="A5" s="19"/>
      <c r="B5" s="22"/>
      <c r="C5" s="25"/>
      <c r="D5" s="25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31"/>
    </row>
    <row r="6" spans="1:22" ht="17.25" thickBot="1">
      <c r="A6" s="20"/>
      <c r="B6" s="23"/>
      <c r="C6" s="26"/>
      <c r="D6" s="26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2"/>
    </row>
    <row r="7" spans="1:22">
      <c r="A7" s="2" t="s">
        <v>7</v>
      </c>
      <c r="B7" s="9">
        <f>C7+D7</f>
        <v>2290</v>
      </c>
      <c r="C7" s="10">
        <f t="shared" ref="C7:D11" si="0">F7+I7+L7+O7+R7+U7</f>
        <v>1773</v>
      </c>
      <c r="D7" s="10">
        <f t="shared" si="0"/>
        <v>517</v>
      </c>
      <c r="E7" s="10">
        <f>F7+G7</f>
        <v>109</v>
      </c>
      <c r="F7" s="10">
        <v>75</v>
      </c>
      <c r="G7" s="10">
        <v>34</v>
      </c>
      <c r="H7" s="10">
        <f>I7+J7</f>
        <v>465</v>
      </c>
      <c r="I7" s="10">
        <v>371</v>
      </c>
      <c r="J7" s="10">
        <v>94</v>
      </c>
      <c r="K7" s="10">
        <f>L7+M7</f>
        <v>692</v>
      </c>
      <c r="L7" s="10">
        <v>546</v>
      </c>
      <c r="M7" s="10">
        <v>146</v>
      </c>
      <c r="N7" s="10">
        <f>O7+P7</f>
        <v>777</v>
      </c>
      <c r="O7" s="10">
        <v>594</v>
      </c>
      <c r="P7" s="10">
        <v>183</v>
      </c>
      <c r="Q7" s="10">
        <f>R7+S7</f>
        <v>239</v>
      </c>
      <c r="R7" s="10">
        <v>180</v>
      </c>
      <c r="S7" s="10">
        <v>59</v>
      </c>
      <c r="T7" s="10">
        <f>U7+V7</f>
        <v>8</v>
      </c>
      <c r="U7" s="10">
        <v>7</v>
      </c>
      <c r="V7" s="10">
        <v>1</v>
      </c>
    </row>
    <row r="8" spans="1:22">
      <c r="A8" s="2" t="s">
        <v>8</v>
      </c>
      <c r="B8" s="4">
        <f>C8+D8</f>
        <v>2541</v>
      </c>
      <c r="C8" s="5">
        <f t="shared" si="0"/>
        <v>2008</v>
      </c>
      <c r="D8" s="5">
        <f t="shared" si="0"/>
        <v>533</v>
      </c>
      <c r="E8" s="5">
        <f>F8+G8</f>
        <v>204</v>
      </c>
      <c r="F8" s="5">
        <v>181</v>
      </c>
      <c r="G8" s="5">
        <v>23</v>
      </c>
      <c r="H8" s="5">
        <f>I8+J8</f>
        <v>562</v>
      </c>
      <c r="I8" s="5">
        <v>463</v>
      </c>
      <c r="J8" s="5">
        <v>99</v>
      </c>
      <c r="K8" s="5">
        <f>L8+M8</f>
        <v>739</v>
      </c>
      <c r="L8" s="5">
        <v>565</v>
      </c>
      <c r="M8" s="5">
        <v>174</v>
      </c>
      <c r="N8" s="5">
        <f>O8+P8</f>
        <v>779</v>
      </c>
      <c r="O8" s="5">
        <v>599</v>
      </c>
      <c r="P8" s="5">
        <v>180</v>
      </c>
      <c r="Q8" s="5">
        <f>R8+S8</f>
        <v>254</v>
      </c>
      <c r="R8" s="5">
        <v>197</v>
      </c>
      <c r="S8" s="5">
        <v>57</v>
      </c>
      <c r="T8" s="5">
        <v>3</v>
      </c>
      <c r="U8" s="5">
        <v>3</v>
      </c>
      <c r="V8" s="6">
        <v>0</v>
      </c>
    </row>
    <row r="9" spans="1:22">
      <c r="A9" s="2" t="s">
        <v>17</v>
      </c>
      <c r="B9" s="7">
        <f>C9+D9</f>
        <v>2587</v>
      </c>
      <c r="C9" s="6">
        <f t="shared" si="0"/>
        <v>2028</v>
      </c>
      <c r="D9" s="6">
        <f t="shared" si="0"/>
        <v>559</v>
      </c>
      <c r="E9" s="6">
        <f>F9+G9</f>
        <v>158</v>
      </c>
      <c r="F9" s="6">
        <v>130</v>
      </c>
      <c r="G9" s="6">
        <v>28</v>
      </c>
      <c r="H9" s="6">
        <f>I9+J9</f>
        <v>597</v>
      </c>
      <c r="I9" s="6">
        <v>466</v>
      </c>
      <c r="J9" s="6">
        <v>131</v>
      </c>
      <c r="K9" s="6">
        <f>L9+M9</f>
        <v>757</v>
      </c>
      <c r="L9" s="6">
        <v>584</v>
      </c>
      <c r="M9" s="6">
        <v>173</v>
      </c>
      <c r="N9" s="6">
        <f>O9+P9</f>
        <v>797</v>
      </c>
      <c r="O9" s="6">
        <v>624</v>
      </c>
      <c r="P9" s="6">
        <v>173</v>
      </c>
      <c r="Q9" s="6">
        <f>R9+S9</f>
        <v>274</v>
      </c>
      <c r="R9" s="6">
        <v>220</v>
      </c>
      <c r="S9" s="6">
        <v>54</v>
      </c>
      <c r="T9" s="6">
        <f>U9+V9</f>
        <v>4</v>
      </c>
      <c r="U9" s="6">
        <v>4</v>
      </c>
      <c r="V9" s="6">
        <v>0</v>
      </c>
    </row>
    <row r="10" spans="1:22">
      <c r="A10" s="8" t="s">
        <v>18</v>
      </c>
      <c r="B10" s="7">
        <f>C10+D10</f>
        <v>2624</v>
      </c>
      <c r="C10" s="6">
        <f t="shared" si="0"/>
        <v>2043</v>
      </c>
      <c r="D10" s="6">
        <f t="shared" si="0"/>
        <v>581</v>
      </c>
      <c r="E10" s="6">
        <f>F10+G10</f>
        <v>149</v>
      </c>
      <c r="F10" s="6">
        <v>124</v>
      </c>
      <c r="G10" s="6">
        <v>25</v>
      </c>
      <c r="H10" s="6">
        <f>I10+J10</f>
        <v>577</v>
      </c>
      <c r="I10" s="6">
        <v>450</v>
      </c>
      <c r="J10" s="6">
        <v>127</v>
      </c>
      <c r="K10" s="6">
        <f>L10+M10</f>
        <v>768</v>
      </c>
      <c r="L10" s="6">
        <v>598</v>
      </c>
      <c r="M10" s="6">
        <v>170</v>
      </c>
      <c r="N10" s="6">
        <f>O10+P10</f>
        <v>810</v>
      </c>
      <c r="O10" s="6">
        <v>613</v>
      </c>
      <c r="P10" s="6">
        <v>197</v>
      </c>
      <c r="Q10" s="6">
        <f>R10+S10</f>
        <v>311</v>
      </c>
      <c r="R10" s="6">
        <v>250</v>
      </c>
      <c r="S10" s="6">
        <v>61</v>
      </c>
      <c r="T10" s="6">
        <f>U10+V10</f>
        <v>9</v>
      </c>
      <c r="U10" s="6">
        <v>8</v>
      </c>
      <c r="V10" s="6">
        <v>1</v>
      </c>
    </row>
    <row r="11" spans="1:22">
      <c r="A11" s="2" t="s">
        <v>19</v>
      </c>
      <c r="B11" s="7">
        <f>C11+D11</f>
        <v>2624</v>
      </c>
      <c r="C11" s="6">
        <f t="shared" si="0"/>
        <v>2053</v>
      </c>
      <c r="D11" s="6">
        <f t="shared" si="0"/>
        <v>571</v>
      </c>
      <c r="E11" s="6">
        <f>F11+G11</f>
        <v>141</v>
      </c>
      <c r="F11" s="6">
        <v>115</v>
      </c>
      <c r="G11" s="6">
        <v>26</v>
      </c>
      <c r="H11" s="6">
        <f>I11+J11</f>
        <v>587</v>
      </c>
      <c r="I11" s="6">
        <f>453+10</f>
        <v>463</v>
      </c>
      <c r="J11" s="6">
        <f>114+10</f>
        <v>124</v>
      </c>
      <c r="K11" s="6">
        <f>L11+M11</f>
        <v>753</v>
      </c>
      <c r="L11" s="6">
        <f>589+11</f>
        <v>600</v>
      </c>
      <c r="M11" s="6">
        <f>148+5</f>
        <v>153</v>
      </c>
      <c r="N11" s="6">
        <f>O11+P11</f>
        <v>806</v>
      </c>
      <c r="O11" s="6">
        <f>592+12</f>
        <v>604</v>
      </c>
      <c r="P11" s="6">
        <f>198+4</f>
        <v>202</v>
      </c>
      <c r="Q11" s="6">
        <f>R11+S11</f>
        <v>334</v>
      </c>
      <c r="R11" s="6">
        <f>265+3</f>
        <v>268</v>
      </c>
      <c r="S11" s="6">
        <f>64+2</f>
        <v>66</v>
      </c>
      <c r="T11" s="6">
        <f>U11+V11</f>
        <v>3</v>
      </c>
      <c r="U11" s="6">
        <v>3</v>
      </c>
      <c r="V11" s="6">
        <v>0</v>
      </c>
    </row>
    <row r="12" spans="1:22">
      <c r="A12" s="8" t="s">
        <v>20</v>
      </c>
      <c r="B12" s="6">
        <v>2656</v>
      </c>
      <c r="C12" s="6">
        <v>2086</v>
      </c>
      <c r="D12" s="6">
        <v>570</v>
      </c>
      <c r="E12" s="6">
        <v>153</v>
      </c>
      <c r="F12" s="6">
        <v>135</v>
      </c>
      <c r="G12" s="6">
        <v>18</v>
      </c>
      <c r="H12" s="6">
        <v>611</v>
      </c>
      <c r="I12" s="6">
        <v>483</v>
      </c>
      <c r="J12" s="6">
        <v>128</v>
      </c>
      <c r="K12" s="6">
        <v>760</v>
      </c>
      <c r="L12" s="6">
        <v>607</v>
      </c>
      <c r="M12" s="6">
        <v>153</v>
      </c>
      <c r="N12" s="6">
        <v>813</v>
      </c>
      <c r="O12" s="6">
        <v>606</v>
      </c>
      <c r="P12" s="6">
        <v>207</v>
      </c>
      <c r="Q12" s="6">
        <v>314</v>
      </c>
      <c r="R12" s="6">
        <v>250</v>
      </c>
      <c r="S12" s="6">
        <v>64</v>
      </c>
      <c r="T12" s="6">
        <v>5</v>
      </c>
      <c r="U12" s="6">
        <v>5</v>
      </c>
      <c r="V12" s="6">
        <v>0</v>
      </c>
    </row>
    <row r="13" spans="1:22">
      <c r="A13" s="8" t="s">
        <v>21</v>
      </c>
      <c r="B13" s="6">
        <v>2779</v>
      </c>
      <c r="C13" s="6">
        <v>2215</v>
      </c>
      <c r="D13" s="6">
        <v>564</v>
      </c>
      <c r="E13" s="6">
        <v>218</v>
      </c>
      <c r="F13" s="6">
        <v>198</v>
      </c>
      <c r="G13" s="6">
        <v>20</v>
      </c>
      <c r="H13" s="6">
        <v>663</v>
      </c>
      <c r="I13" s="6">
        <v>547</v>
      </c>
      <c r="J13" s="6">
        <v>116</v>
      </c>
      <c r="K13" s="6">
        <v>758</v>
      </c>
      <c r="L13" s="6">
        <v>609</v>
      </c>
      <c r="M13" s="6">
        <v>149</v>
      </c>
      <c r="N13" s="6">
        <v>806</v>
      </c>
      <c r="O13" s="6">
        <v>598</v>
      </c>
      <c r="P13" s="6">
        <v>208</v>
      </c>
      <c r="Q13" s="6">
        <v>332</v>
      </c>
      <c r="R13" s="6">
        <v>262</v>
      </c>
      <c r="S13" s="6">
        <v>70</v>
      </c>
      <c r="T13" s="6">
        <v>2</v>
      </c>
      <c r="U13" s="6">
        <v>1</v>
      </c>
      <c r="V13" s="6">
        <v>1</v>
      </c>
    </row>
    <row r="14" spans="1:22">
      <c r="A14" s="8" t="s">
        <v>22</v>
      </c>
      <c r="B14" s="6">
        <v>2733</v>
      </c>
      <c r="C14" s="6">
        <v>2192</v>
      </c>
      <c r="D14" s="6">
        <v>541</v>
      </c>
      <c r="E14" s="6">
        <v>186</v>
      </c>
      <c r="F14" s="6">
        <v>172</v>
      </c>
      <c r="G14" s="6">
        <v>14</v>
      </c>
      <c r="H14" s="6">
        <v>649</v>
      </c>
      <c r="I14" s="6">
        <v>540</v>
      </c>
      <c r="J14" s="6">
        <v>109</v>
      </c>
      <c r="K14" s="6">
        <v>774</v>
      </c>
      <c r="L14" s="6">
        <v>638</v>
      </c>
      <c r="M14" s="6">
        <v>136</v>
      </c>
      <c r="N14" s="6">
        <v>780</v>
      </c>
      <c r="O14" s="6">
        <v>572</v>
      </c>
      <c r="P14" s="6">
        <v>208</v>
      </c>
      <c r="Q14" s="6">
        <v>339</v>
      </c>
      <c r="R14" s="6">
        <v>267</v>
      </c>
      <c r="S14" s="6">
        <v>72</v>
      </c>
      <c r="T14" s="6">
        <v>5</v>
      </c>
      <c r="U14" s="6">
        <v>3</v>
      </c>
      <c r="V14" s="6">
        <v>2</v>
      </c>
    </row>
    <row r="15" spans="1:22">
      <c r="A15" s="8" t="s">
        <v>23</v>
      </c>
      <c r="B15" s="7">
        <f>C15+D15</f>
        <v>2734</v>
      </c>
      <c r="C15" s="13">
        <f>F15+I15+L15+O15+R15+U15</f>
        <v>2202</v>
      </c>
      <c r="D15" s="13">
        <f>G15+J15+M15+P15+S15+V15</f>
        <v>532</v>
      </c>
      <c r="E15" s="13">
        <f>F15+G15</f>
        <v>146</v>
      </c>
      <c r="F15" s="13">
        <v>134</v>
      </c>
      <c r="G15" s="13">
        <v>12</v>
      </c>
      <c r="H15" s="13">
        <f>I15+J15</f>
        <v>618</v>
      </c>
      <c r="I15" s="13">
        <v>534</v>
      </c>
      <c r="J15" s="13">
        <v>84</v>
      </c>
      <c r="K15" s="13">
        <f>L15+M15</f>
        <v>802</v>
      </c>
      <c r="L15" s="13">
        <v>660</v>
      </c>
      <c r="M15" s="13">
        <v>142</v>
      </c>
      <c r="N15" s="13">
        <f>O15+P15</f>
        <v>749</v>
      </c>
      <c r="O15" s="13">
        <v>565</v>
      </c>
      <c r="P15" s="13">
        <v>184</v>
      </c>
      <c r="Q15" s="13">
        <f>R15+S15</f>
        <v>389</v>
      </c>
      <c r="R15" s="13">
        <v>286</v>
      </c>
      <c r="S15" s="13">
        <v>103</v>
      </c>
      <c r="T15" s="13">
        <f>U15+V15</f>
        <v>30</v>
      </c>
      <c r="U15" s="13">
        <v>23</v>
      </c>
      <c r="V15" s="13">
        <v>7</v>
      </c>
    </row>
    <row r="16" spans="1:22">
      <c r="A16" s="8" t="s">
        <v>27</v>
      </c>
      <c r="B16" s="7">
        <v>2890</v>
      </c>
      <c r="C16" s="13">
        <v>2353</v>
      </c>
      <c r="D16" s="13">
        <v>537</v>
      </c>
      <c r="E16" s="13">
        <v>263</v>
      </c>
      <c r="F16" s="13">
        <v>245</v>
      </c>
      <c r="G16" s="13">
        <v>18</v>
      </c>
      <c r="H16" s="13">
        <v>719</v>
      </c>
      <c r="I16" s="13">
        <v>618</v>
      </c>
      <c r="J16" s="13">
        <v>101</v>
      </c>
      <c r="K16" s="13">
        <v>819</v>
      </c>
      <c r="L16" s="13">
        <v>679</v>
      </c>
      <c r="M16" s="13">
        <v>140</v>
      </c>
      <c r="N16" s="13">
        <v>744</v>
      </c>
      <c r="O16" s="13">
        <v>560</v>
      </c>
      <c r="P16" s="13">
        <v>184</v>
      </c>
      <c r="Q16" s="13">
        <v>345</v>
      </c>
      <c r="R16" s="13">
        <v>251</v>
      </c>
      <c r="S16" s="13">
        <v>94</v>
      </c>
      <c r="T16" s="13">
        <v>0</v>
      </c>
      <c r="U16" s="13">
        <v>0</v>
      </c>
      <c r="V16" s="13">
        <v>0</v>
      </c>
    </row>
    <row r="17" spans="1:22" ht="17.25" thickBot="1">
      <c r="A17" s="11" t="s">
        <v>28</v>
      </c>
      <c r="B17" s="12">
        <v>2903</v>
      </c>
      <c r="C17" s="3">
        <v>2362</v>
      </c>
      <c r="D17" s="3">
        <v>541</v>
      </c>
      <c r="E17" s="3">
        <v>246</v>
      </c>
      <c r="F17" s="3">
        <v>229</v>
      </c>
      <c r="G17" s="3">
        <v>17</v>
      </c>
      <c r="H17" s="3">
        <v>740</v>
      </c>
      <c r="I17" s="3">
        <v>639</v>
      </c>
      <c r="J17" s="3">
        <v>101</v>
      </c>
      <c r="K17" s="3">
        <v>819</v>
      </c>
      <c r="L17" s="3">
        <v>672</v>
      </c>
      <c r="M17" s="3">
        <v>147</v>
      </c>
      <c r="N17" s="3">
        <v>745</v>
      </c>
      <c r="O17" s="3">
        <v>560</v>
      </c>
      <c r="P17" s="3">
        <v>185</v>
      </c>
      <c r="Q17" s="3">
        <v>353</v>
      </c>
      <c r="R17" s="3">
        <v>262</v>
      </c>
      <c r="S17" s="3">
        <v>91</v>
      </c>
      <c r="T17" s="3">
        <v>0</v>
      </c>
      <c r="U17" s="3">
        <v>0</v>
      </c>
      <c r="V17" s="3">
        <v>0</v>
      </c>
    </row>
    <row r="21" spans="1:22">
      <c r="A21" s="1" t="s">
        <v>24</v>
      </c>
    </row>
    <row r="22" spans="1:22">
      <c r="A22" s="1" t="s">
        <v>16</v>
      </c>
    </row>
    <row r="25" spans="1:22">
      <c r="A25" s="1" t="s">
        <v>25</v>
      </c>
      <c r="H25" s="1" t="s">
        <v>26</v>
      </c>
    </row>
  </sheetData>
  <mergeCells count="31">
    <mergeCell ref="F4:F6"/>
    <mergeCell ref="G4:G6"/>
    <mergeCell ref="H4:H6"/>
    <mergeCell ref="V4:V6"/>
    <mergeCell ref="Q4:Q6"/>
    <mergeCell ref="R4:R6"/>
    <mergeCell ref="S4:S6"/>
    <mergeCell ref="T4:T6"/>
    <mergeCell ref="U4:U6"/>
    <mergeCell ref="P4:P6"/>
    <mergeCell ref="M4:M6"/>
    <mergeCell ref="N4:N6"/>
    <mergeCell ref="I4:I6"/>
    <mergeCell ref="J4:J6"/>
    <mergeCell ref="O4:O6"/>
    <mergeCell ref="Q3:S3"/>
    <mergeCell ref="A2:V2"/>
    <mergeCell ref="A1:V1"/>
    <mergeCell ref="T3:V3"/>
    <mergeCell ref="H3:J3"/>
    <mergeCell ref="K3:M3"/>
    <mergeCell ref="N3:P3"/>
    <mergeCell ref="A3:A6"/>
    <mergeCell ref="B4:B6"/>
    <mergeCell ref="C4:C6"/>
    <mergeCell ref="D4:D6"/>
    <mergeCell ref="E4:E6"/>
    <mergeCell ref="B3:D3"/>
    <mergeCell ref="E3:G3"/>
    <mergeCell ref="K4:K6"/>
    <mergeCell ref="L4:L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隊員及臨時人員(不含職員、約僱)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王文岑</dc:creator>
  <cp:lastModifiedBy>張維萍</cp:lastModifiedBy>
  <cp:lastPrinted>2024-03-22T07:05:07Z</cp:lastPrinted>
  <dcterms:created xsi:type="dcterms:W3CDTF">2017-09-13T08:31:47Z</dcterms:created>
  <dcterms:modified xsi:type="dcterms:W3CDTF">2026-05-25T02:33:28Z</dcterms:modified>
</cp:coreProperties>
</file>