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onwt\Downloads\"/>
    </mc:Choice>
  </mc:AlternateContent>
  <xr:revisionPtr revIDLastSave="0" documentId="13_ncr:1_{677B9A59-2D03-411D-B2A9-16870554B7F2}" xr6:coauthVersionLast="36" xr6:coauthVersionMax="36" xr10:uidLastSave="{00000000-0000-0000-0000-000000000000}"/>
  <bookViews>
    <workbookView xWindow="0" yWindow="0" windowWidth="15660" windowHeight="8424" xr2:uid="{00000000-000D-0000-FFFF-FFFF00000000}"/>
  </bookViews>
  <sheets>
    <sheet name="桃園市參加綠色消費團購站活動人次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" l="1"/>
  <c r="O22" i="3" s="1"/>
  <c r="C21" i="3"/>
  <c r="I21" i="3" s="1"/>
  <c r="D20" i="3"/>
  <c r="F20" i="3"/>
  <c r="H20" i="3"/>
  <c r="J20" i="3"/>
  <c r="L20" i="3"/>
  <c r="N20" i="3"/>
  <c r="P20" i="3"/>
  <c r="Q22" i="3" l="1"/>
  <c r="K21" i="3"/>
  <c r="M21" i="3"/>
  <c r="E22" i="3"/>
  <c r="C20" i="3"/>
  <c r="K20" i="3" s="1"/>
  <c r="G20" i="3"/>
  <c r="G22" i="3"/>
  <c r="I22" i="3"/>
  <c r="K22" i="3"/>
  <c r="M22" i="3"/>
  <c r="O21" i="3"/>
  <c r="Q21" i="3"/>
  <c r="E21" i="3"/>
  <c r="G21" i="3"/>
  <c r="M19" i="3"/>
  <c r="M18" i="3"/>
  <c r="M17" i="3"/>
  <c r="K19" i="3"/>
  <c r="K18" i="3"/>
  <c r="K17" i="3"/>
  <c r="I19" i="3"/>
  <c r="I18" i="3"/>
  <c r="I17" i="3"/>
  <c r="G19" i="3"/>
  <c r="G18" i="3"/>
  <c r="G17" i="3"/>
  <c r="E19" i="3"/>
  <c r="E18" i="3"/>
  <c r="E17" i="3"/>
  <c r="Q19" i="3"/>
  <c r="Q18" i="3"/>
  <c r="Q17" i="3"/>
  <c r="O19" i="3"/>
  <c r="O18" i="3"/>
  <c r="O17" i="3"/>
  <c r="I16" i="3"/>
  <c r="Q20" i="3" l="1"/>
  <c r="I20" i="3"/>
  <c r="O20" i="3"/>
  <c r="M20" i="3"/>
  <c r="E20" i="3"/>
  <c r="I14" i="3"/>
  <c r="G14" i="3"/>
  <c r="E14" i="3"/>
  <c r="K14" i="3"/>
  <c r="M14" i="3"/>
  <c r="O14" i="3"/>
  <c r="Q14" i="3"/>
  <c r="Q16" i="3"/>
  <c r="Q15" i="3"/>
  <c r="O15" i="3"/>
  <c r="O16" i="3"/>
  <c r="M15" i="3"/>
  <c r="M16" i="3"/>
  <c r="K15" i="3"/>
  <c r="K16" i="3"/>
  <c r="I15" i="3"/>
  <c r="G16" i="3"/>
  <c r="G15" i="3"/>
  <c r="E15" i="3"/>
  <c r="E16" i="3"/>
  <c r="P11" i="3"/>
  <c r="N11" i="3"/>
  <c r="L11" i="3"/>
  <c r="J11" i="3"/>
  <c r="H11" i="3"/>
  <c r="F11" i="3"/>
  <c r="D11" i="3"/>
  <c r="I8" i="3"/>
  <c r="C13" i="3"/>
  <c r="Q13" i="3"/>
  <c r="C12" i="3"/>
  <c r="E12" i="3"/>
  <c r="C10" i="3"/>
  <c r="O10" i="3"/>
  <c r="C9" i="3"/>
  <c r="M9" i="3"/>
  <c r="C8" i="3"/>
  <c r="K8" i="3"/>
  <c r="C7" i="3"/>
  <c r="Q7" i="3"/>
  <c r="C6" i="3"/>
  <c r="G6" i="3"/>
  <c r="I12" i="3"/>
  <c r="E8" i="3"/>
  <c r="G8" i="3"/>
  <c r="M8" i="3"/>
  <c r="E9" i="3"/>
  <c r="O8" i="3"/>
  <c r="Q8" i="3"/>
  <c r="I9" i="3"/>
  <c r="E13" i="3"/>
  <c r="I13" i="3"/>
  <c r="Q9" i="3"/>
  <c r="K10" i="3"/>
  <c r="G9" i="3"/>
  <c r="O9" i="3"/>
  <c r="I10" i="3"/>
  <c r="Q10" i="3"/>
  <c r="K9" i="3"/>
  <c r="E10" i="3"/>
  <c r="M10" i="3"/>
  <c r="G10" i="3"/>
  <c r="C11" i="3"/>
  <c r="E11" i="3"/>
  <c r="K12" i="3"/>
  <c r="O12" i="3"/>
  <c r="Q12" i="3"/>
  <c r="G13" i="3"/>
  <c r="K13" i="3"/>
  <c r="M12" i="3"/>
  <c r="M13" i="3"/>
  <c r="O13" i="3"/>
  <c r="G12" i="3"/>
  <c r="I7" i="3"/>
  <c r="I6" i="3"/>
  <c r="M6" i="3"/>
  <c r="G7" i="3"/>
  <c r="M7" i="3"/>
  <c r="C5" i="3"/>
  <c r="O6" i="3"/>
  <c r="E7" i="3"/>
  <c r="E6" i="3"/>
  <c r="O7" i="3"/>
  <c r="K6" i="3"/>
  <c r="Q6" i="3"/>
  <c r="K7" i="3"/>
  <c r="F5" i="3"/>
  <c r="H5" i="3"/>
  <c r="J5" i="3"/>
  <c r="L5" i="3"/>
  <c r="N5" i="3"/>
  <c r="P5" i="3"/>
  <c r="D5" i="3"/>
  <c r="M11" i="3"/>
  <c r="I11" i="3"/>
  <c r="K11" i="3"/>
  <c r="Q11" i="3"/>
  <c r="G11" i="3"/>
  <c r="O11" i="3"/>
  <c r="E5" i="3"/>
  <c r="Q5" i="3"/>
  <c r="O5" i="3"/>
  <c r="I5" i="3"/>
  <c r="M5" i="3"/>
  <c r="K5" i="3"/>
  <c r="G5" i="3"/>
</calcChain>
</file>

<file path=xl/sharedStrings.xml><?xml version="1.0" encoding="utf-8"?>
<sst xmlns="http://schemas.openxmlformats.org/spreadsheetml/2006/main" count="47" uniqueCount="19">
  <si>
    <r>
      <rPr>
        <sz val="12"/>
        <color theme="1"/>
        <rFont val="標楷體"/>
        <family val="4"/>
        <charset val="136"/>
      </rPr>
      <t>單位：人次、</t>
    </r>
    <r>
      <rPr>
        <sz val="12"/>
        <color theme="1"/>
        <rFont val="Times New Roman"/>
        <family val="1"/>
      </rPr>
      <t>%</t>
    </r>
    <phoneticPr fontId="2" type="noConversion"/>
  </si>
  <si>
    <t>人次</t>
    <phoneticPr fontId="2" type="noConversion"/>
  </si>
  <si>
    <t>占比</t>
    <phoneticPr fontId="2" type="noConversion"/>
  </si>
  <si>
    <t>年 別</t>
    <phoneticPr fontId="2" type="noConversion"/>
  </si>
  <si>
    <t>性別</t>
    <phoneticPr fontId="2" type="noConversion"/>
  </si>
  <si>
    <t>總計</t>
    <phoneticPr fontId="2" type="noConversion"/>
  </si>
  <si>
    <t>10歲以下</t>
    <phoneticPr fontId="2" type="noConversion"/>
  </si>
  <si>
    <t>11～20歲</t>
    <phoneticPr fontId="2" type="noConversion"/>
  </si>
  <si>
    <t>21～30歲</t>
    <phoneticPr fontId="2" type="noConversion"/>
  </si>
  <si>
    <t>31～40歲</t>
    <phoneticPr fontId="2" type="noConversion"/>
  </si>
  <si>
    <t>41～50歲</t>
    <phoneticPr fontId="2" type="noConversion"/>
  </si>
  <si>
    <t>51～60歲</t>
    <phoneticPr fontId="2" type="noConversion"/>
  </si>
  <si>
    <t>超過60歲</t>
    <phoneticPr fontId="2" type="noConversion"/>
  </si>
  <si>
    <t>男</t>
    <phoneticPr fontId="2" type="noConversion"/>
  </si>
  <si>
    <t>女</t>
    <phoneticPr fontId="2" type="noConversion"/>
  </si>
  <si>
    <t>資料來源：桃園市政府環境保護局。</t>
    <phoneticPr fontId="2" type="noConversion"/>
  </si>
  <si>
    <t xml:space="preserve">      另外，環保局每年辦理綠色消費樂購系列活動，於綠色賣場、農會、超市、商圈、宮廟等地點，辦理綠色消費宣導活動，活動主要對象為一般民眾。</t>
    <phoneticPr fontId="2" type="noConversion"/>
  </si>
  <si>
    <t>備註：為推廣綠色生活及消費，桃園市環保局鼓勵各社區及團體設立「環保團購站」，並不定期與各站共同辦理團購優惠活動，活動參與對象主要為社區里民；</t>
    <phoneticPr fontId="2" type="noConversion"/>
  </si>
  <si>
    <t xml:space="preserve">桃園市環保團購站消費人次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</si>
</sst>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2">
    <xf numFmtId="0" fontId="0" fillId="0" borderId="0" xfId="0">
      <alignment vertical="center"/>
    </xf>
    <xf numFmtId="0" fontId="7" fillId="0" borderId="0" xfId="0" applyFont="1">
      <alignment vertical="center"/>
    </xf>
    <xf numFmtId="10" fontId="7" fillId="0" borderId="0" xfId="0" applyNumberFormat="1" applyFont="1">
      <alignment vertical="center"/>
    </xf>
    <xf numFmtId="0" fontId="7" fillId="0" borderId="0" xfId="0" applyFont="1" applyAlignment="1">
      <alignment horizontal="center" vertical="top"/>
    </xf>
    <xf numFmtId="0" fontId="3" fillId="0" borderId="0" xfId="0" applyFo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0" fontId="3" fillId="0" borderId="29" xfId="0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9" fillId="0" borderId="0" xfId="0" applyFont="1">
      <alignment vertical="center"/>
    </xf>
    <xf numFmtId="176" fontId="10" fillId="0" borderId="0" xfId="0" applyNumberFormat="1" applyFont="1">
      <alignment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7" fillId="0" borderId="17" xfId="0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9"/>
  <sheetViews>
    <sheetView showGridLines="0" tabSelected="1" topLeftCell="A16" zoomScaleNormal="100" workbookViewId="0">
      <selection activeCell="Q22" sqref="C20:Q22"/>
    </sheetView>
  </sheetViews>
  <sheetFormatPr defaultColWidth="8.77734375" defaultRowHeight="15.6"/>
  <cols>
    <col min="1" max="2" width="8.77734375" style="1"/>
    <col min="3" max="16" width="9.6640625" style="1" customWidth="1"/>
    <col min="17" max="16384" width="8.77734375" style="1"/>
  </cols>
  <sheetData>
    <row r="1" spans="1:18" s="3" customFormat="1" ht="2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8" ht="16.8" thickBo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ht="31.5" customHeight="1" thickBot="1">
      <c r="A3" s="44" t="s">
        <v>3</v>
      </c>
      <c r="B3" s="46" t="s">
        <v>4</v>
      </c>
      <c r="C3" s="48" t="s">
        <v>5</v>
      </c>
      <c r="D3" s="50" t="s">
        <v>6</v>
      </c>
      <c r="E3" s="37"/>
      <c r="F3" s="51" t="s">
        <v>7</v>
      </c>
      <c r="G3" s="51"/>
      <c r="H3" s="37" t="s">
        <v>8</v>
      </c>
      <c r="I3" s="37"/>
      <c r="J3" s="37" t="s">
        <v>9</v>
      </c>
      <c r="K3" s="37"/>
      <c r="L3" s="37" t="s">
        <v>10</v>
      </c>
      <c r="M3" s="37"/>
      <c r="N3" s="37" t="s">
        <v>11</v>
      </c>
      <c r="O3" s="37"/>
      <c r="P3" s="37" t="s">
        <v>12</v>
      </c>
      <c r="Q3" s="38"/>
    </row>
    <row r="4" spans="1:18" ht="31.5" customHeight="1" thickBot="1">
      <c r="A4" s="44"/>
      <c r="B4" s="47"/>
      <c r="C4" s="49"/>
      <c r="D4" s="5" t="s">
        <v>1</v>
      </c>
      <c r="E4" s="6" t="s">
        <v>2</v>
      </c>
      <c r="F4" s="5" t="s">
        <v>1</v>
      </c>
      <c r="G4" s="6" t="s">
        <v>2</v>
      </c>
      <c r="H4" s="5" t="s">
        <v>1</v>
      </c>
      <c r="I4" s="6" t="s">
        <v>2</v>
      </c>
      <c r="J4" s="5" t="s">
        <v>1</v>
      </c>
      <c r="K4" s="6" t="s">
        <v>2</v>
      </c>
      <c r="L4" s="5" t="s">
        <v>1</v>
      </c>
      <c r="M4" s="6" t="s">
        <v>2</v>
      </c>
      <c r="N4" s="5" t="s">
        <v>1</v>
      </c>
      <c r="O4" s="6" t="s">
        <v>2</v>
      </c>
      <c r="P4" s="5" t="s">
        <v>1</v>
      </c>
      <c r="Q4" s="7" t="s">
        <v>2</v>
      </c>
    </row>
    <row r="5" spans="1:18" ht="40.5" customHeight="1" thickBot="1">
      <c r="A5" s="44">
        <v>109</v>
      </c>
      <c r="B5" s="8" t="s">
        <v>5</v>
      </c>
      <c r="C5" s="11">
        <f>SUM(C6:C7)</f>
        <v>4032</v>
      </c>
      <c r="D5" s="12">
        <f>D6+D7</f>
        <v>51</v>
      </c>
      <c r="E5" s="13">
        <f>D5/$C$5*100</f>
        <v>1.2648809523809523</v>
      </c>
      <c r="F5" s="12">
        <f>F6+F7</f>
        <v>61</v>
      </c>
      <c r="G5" s="13">
        <f>F5/$C$5*100</f>
        <v>1.5128968253968254</v>
      </c>
      <c r="H5" s="12">
        <f>H6+H7</f>
        <v>143</v>
      </c>
      <c r="I5" s="13">
        <f>H5/$C$5*100</f>
        <v>3.5466269841269842</v>
      </c>
      <c r="J5" s="12">
        <f>J6+J7</f>
        <v>413</v>
      </c>
      <c r="K5" s="13">
        <f>J5/$C$5*100</f>
        <v>10.243055555555555</v>
      </c>
      <c r="L5" s="12">
        <f>L6+L7</f>
        <v>710</v>
      </c>
      <c r="M5" s="13">
        <f>L5/$C$5*100</f>
        <v>17.609126984126984</v>
      </c>
      <c r="N5" s="12">
        <f>N6+N7</f>
        <v>909</v>
      </c>
      <c r="O5" s="13">
        <f>N5/$C$5*100</f>
        <v>22.544642857142858</v>
      </c>
      <c r="P5" s="12">
        <f>P6+P7</f>
        <v>1745</v>
      </c>
      <c r="Q5" s="13">
        <f>P5/$C$5*100</f>
        <v>43.278769841269842</v>
      </c>
    </row>
    <row r="6" spans="1:18" ht="40.5" customHeight="1" thickBot="1">
      <c r="A6" s="44"/>
      <c r="B6" s="9" t="s">
        <v>13</v>
      </c>
      <c r="C6" s="14">
        <f>SUM(D6,F6,H6,J6,L6,N6,P6)</f>
        <v>1453</v>
      </c>
      <c r="D6" s="15">
        <v>23</v>
      </c>
      <c r="E6" s="16">
        <f>D6/$C$6*100</f>
        <v>1.5829318651066757</v>
      </c>
      <c r="F6" s="15">
        <v>29</v>
      </c>
      <c r="G6" s="16">
        <f>F6/$C$6*100</f>
        <v>1.9958706125258088</v>
      </c>
      <c r="H6" s="15">
        <v>56</v>
      </c>
      <c r="I6" s="16">
        <f>H6/$C$6*100</f>
        <v>3.8540949759119063</v>
      </c>
      <c r="J6" s="15">
        <v>154</v>
      </c>
      <c r="K6" s="16">
        <f>J6/$C$6*100</f>
        <v>10.598761183757741</v>
      </c>
      <c r="L6" s="15">
        <v>227</v>
      </c>
      <c r="M6" s="16">
        <f>L6/$C$6*100</f>
        <v>15.622849277357192</v>
      </c>
      <c r="N6" s="15">
        <v>353</v>
      </c>
      <c r="O6" s="16">
        <f>N6/$C$6*100</f>
        <v>24.294562973158982</v>
      </c>
      <c r="P6" s="15">
        <v>611</v>
      </c>
      <c r="Q6" s="16">
        <f>P6/$C$6*100</f>
        <v>42.050929112181699</v>
      </c>
      <c r="R6" s="2"/>
    </row>
    <row r="7" spans="1:18" ht="40.5" customHeight="1">
      <c r="A7" s="45"/>
      <c r="B7" s="9" t="s">
        <v>14</v>
      </c>
      <c r="C7" s="18">
        <f>SUM(D7,F7,H7,J7,L7,N7,P7)</f>
        <v>2579</v>
      </c>
      <c r="D7" s="19">
        <v>28</v>
      </c>
      <c r="E7" s="20">
        <f>D7/$C$7*100</f>
        <v>1.0856921287320667</v>
      </c>
      <c r="F7" s="19">
        <v>32</v>
      </c>
      <c r="G7" s="20">
        <f>F7/$C$7*100</f>
        <v>1.240791004265219</v>
      </c>
      <c r="H7" s="19">
        <v>87</v>
      </c>
      <c r="I7" s="20">
        <f>H7/$C$7*100</f>
        <v>3.3734005428460647</v>
      </c>
      <c r="J7" s="19">
        <v>259</v>
      </c>
      <c r="K7" s="20">
        <f>J7/$C$7*100</f>
        <v>10.042652190771618</v>
      </c>
      <c r="L7" s="19">
        <v>483</v>
      </c>
      <c r="M7" s="20">
        <f>L7/$C$7*100</f>
        <v>18.728189220628149</v>
      </c>
      <c r="N7" s="19">
        <v>556</v>
      </c>
      <c r="O7" s="20">
        <f>N7/$C$7*100</f>
        <v>21.558743699108181</v>
      </c>
      <c r="P7" s="19">
        <v>1134</v>
      </c>
      <c r="Q7" s="20">
        <f>P7/$C$7*100</f>
        <v>43.970531213648698</v>
      </c>
    </row>
    <row r="8" spans="1:18" ht="40.5" customHeight="1">
      <c r="A8" s="40">
        <v>110</v>
      </c>
      <c r="B8" s="9" t="s">
        <v>5</v>
      </c>
      <c r="C8" s="24">
        <f>D8+F8+H8+J8+L8+N8+P8</f>
        <v>3946</v>
      </c>
      <c r="D8" s="24">
        <v>34</v>
      </c>
      <c r="E8" s="25">
        <f>D8/$C$8*100</f>
        <v>0.86163203243791175</v>
      </c>
      <c r="F8" s="24">
        <v>61</v>
      </c>
      <c r="G8" s="25">
        <f>F8/$C$8*100</f>
        <v>1.5458692346680183</v>
      </c>
      <c r="H8" s="24">
        <v>85</v>
      </c>
      <c r="I8" s="25">
        <f>H8/$C$8*100</f>
        <v>2.1540800810947793</v>
      </c>
      <c r="J8" s="24">
        <v>405</v>
      </c>
      <c r="K8" s="25">
        <f>J8/$C$8*100</f>
        <v>10.263558033451597</v>
      </c>
      <c r="L8" s="24">
        <v>749</v>
      </c>
      <c r="M8" s="25">
        <f>L8/$C$8*100</f>
        <v>18.981246832235176</v>
      </c>
      <c r="N8" s="24">
        <v>1008</v>
      </c>
      <c r="O8" s="25">
        <f>N8/$C$8*100</f>
        <v>25.544855549923973</v>
      </c>
      <c r="P8" s="24">
        <v>1604</v>
      </c>
      <c r="Q8" s="25">
        <f>P8/$C$8*100</f>
        <v>40.648758236188549</v>
      </c>
    </row>
    <row r="9" spans="1:18" ht="40.5" customHeight="1">
      <c r="A9" s="35"/>
      <c r="B9" s="9" t="s">
        <v>13</v>
      </c>
      <c r="C9" s="15">
        <f t="shared" ref="C9:C10" si="0">D9+F9+H9+J9+L9+N9+P9</f>
        <v>1445</v>
      </c>
      <c r="D9" s="15">
        <v>11</v>
      </c>
      <c r="E9" s="16">
        <f>D9/$C$9*100</f>
        <v>0.76124567474048443</v>
      </c>
      <c r="F9" s="15">
        <v>23</v>
      </c>
      <c r="G9" s="16">
        <f>F9/$C$9*100</f>
        <v>1.591695501730104</v>
      </c>
      <c r="H9" s="15">
        <v>29</v>
      </c>
      <c r="I9" s="16">
        <f>H9/$C$9*100</f>
        <v>2.0069204152249132</v>
      </c>
      <c r="J9" s="15">
        <v>158</v>
      </c>
      <c r="K9" s="16">
        <f>J9/$C$9*100</f>
        <v>10.934256055363321</v>
      </c>
      <c r="L9" s="15">
        <v>274</v>
      </c>
      <c r="M9" s="16">
        <f>L9/$C$9*100</f>
        <v>18.961937716262973</v>
      </c>
      <c r="N9" s="15">
        <v>329</v>
      </c>
      <c r="O9" s="16">
        <f>N9/$C$9*100</f>
        <v>22.768166089965398</v>
      </c>
      <c r="P9" s="15">
        <v>621</v>
      </c>
      <c r="Q9" s="16">
        <f>P9/$C$9*100</f>
        <v>42.975778546712803</v>
      </c>
    </row>
    <row r="10" spans="1:18" ht="40.5" customHeight="1">
      <c r="A10" s="41"/>
      <c r="B10" s="26" t="s">
        <v>14</v>
      </c>
      <c r="C10" s="18">
        <f t="shared" si="0"/>
        <v>2501</v>
      </c>
      <c r="D10" s="19">
        <v>23</v>
      </c>
      <c r="E10" s="20">
        <f>D10/$C$10*100</f>
        <v>0.91963214714114361</v>
      </c>
      <c r="F10" s="19">
        <v>38</v>
      </c>
      <c r="G10" s="20">
        <f>F10/$C$10*100</f>
        <v>1.5193922431027589</v>
      </c>
      <c r="H10" s="19">
        <v>56</v>
      </c>
      <c r="I10" s="20">
        <f>H10/$C$10*100</f>
        <v>2.2391043582566974</v>
      </c>
      <c r="J10" s="19">
        <v>247</v>
      </c>
      <c r="K10" s="20">
        <f>J10/$C$10*100</f>
        <v>9.8760495801679316</v>
      </c>
      <c r="L10" s="19">
        <v>475</v>
      </c>
      <c r="M10" s="20">
        <f>L10/$C$10*100</f>
        <v>18.992403038784484</v>
      </c>
      <c r="N10" s="19">
        <v>679</v>
      </c>
      <c r="O10" s="20">
        <f>N10/$C$10*100</f>
        <v>27.149140343862456</v>
      </c>
      <c r="P10" s="19">
        <v>983</v>
      </c>
      <c r="Q10" s="20">
        <f>P10/$C$10*100</f>
        <v>39.304278288684522</v>
      </c>
    </row>
    <row r="11" spans="1:18" ht="40.5" customHeight="1">
      <c r="A11" s="35">
        <v>111</v>
      </c>
      <c r="B11" s="23" t="s">
        <v>5</v>
      </c>
      <c r="C11" s="15">
        <f>D11+F11+H11+J11+L11+N11+P11</f>
        <v>3374</v>
      </c>
      <c r="D11" s="15">
        <f>D12+D13</f>
        <v>29</v>
      </c>
      <c r="E11" s="16">
        <f>D11/$C$11*100</f>
        <v>0.8595139300533492</v>
      </c>
      <c r="F11" s="15">
        <f>F12+F13</f>
        <v>34</v>
      </c>
      <c r="G11" s="16">
        <f>F11/$C$11*100</f>
        <v>1.007705986959099</v>
      </c>
      <c r="H11" s="15">
        <f>H12+H13</f>
        <v>61</v>
      </c>
      <c r="I11" s="16">
        <f>H11/$C$11*100</f>
        <v>1.8079430942501484</v>
      </c>
      <c r="J11" s="15">
        <f>J12+J13</f>
        <v>508</v>
      </c>
      <c r="K11" s="16">
        <f>J11/$C$11*100</f>
        <v>15.056312981624185</v>
      </c>
      <c r="L11" s="15">
        <f>L12+L13</f>
        <v>715</v>
      </c>
      <c r="M11" s="16">
        <f>L11/$C$11*100</f>
        <v>21.191464137522228</v>
      </c>
      <c r="N11" s="15">
        <f>N12+N13</f>
        <v>811</v>
      </c>
      <c r="O11" s="16">
        <f>N11/$C$11*100</f>
        <v>24.036751630112626</v>
      </c>
      <c r="P11" s="15">
        <f>P12+P13</f>
        <v>1216</v>
      </c>
      <c r="Q11" s="16">
        <f>P11/$C$11*100</f>
        <v>36.040308239478364</v>
      </c>
    </row>
    <row r="12" spans="1:18" ht="40.5" customHeight="1">
      <c r="A12" s="35"/>
      <c r="B12" s="9" t="s">
        <v>13</v>
      </c>
      <c r="C12" s="15">
        <f>D12+F12+H12+J12+L12+N12+P12</f>
        <v>1366</v>
      </c>
      <c r="D12" s="15">
        <v>10</v>
      </c>
      <c r="E12" s="16">
        <f>D12/$C$12*100</f>
        <v>0.7320644216691069</v>
      </c>
      <c r="F12" s="15">
        <v>13</v>
      </c>
      <c r="G12" s="16">
        <f>F12/$C$12*100</f>
        <v>0.95168374816983903</v>
      </c>
      <c r="H12" s="15">
        <v>24</v>
      </c>
      <c r="I12" s="16">
        <f>H12/$C$12*100</f>
        <v>1.7569546120058566</v>
      </c>
      <c r="J12" s="15">
        <v>161</v>
      </c>
      <c r="K12" s="16">
        <f>J12/$C$12*100</f>
        <v>11.786237188872621</v>
      </c>
      <c r="L12" s="15">
        <v>277</v>
      </c>
      <c r="M12" s="16">
        <f>L12/$C$12*100</f>
        <v>20.278184480234259</v>
      </c>
      <c r="N12" s="15">
        <v>293</v>
      </c>
      <c r="O12" s="16">
        <f>N12/$C$12*100</f>
        <v>21.449487554904831</v>
      </c>
      <c r="P12" s="15">
        <v>588</v>
      </c>
      <c r="Q12" s="16">
        <f>P12/$C$12*100</f>
        <v>43.045387994143489</v>
      </c>
    </row>
    <row r="13" spans="1:18" ht="40.5" customHeight="1" thickBot="1">
      <c r="A13" s="36"/>
      <c r="B13" s="10" t="s">
        <v>14</v>
      </c>
      <c r="C13" s="21">
        <f>D13+F13+H13+J13+L13+N13+P13</f>
        <v>2008</v>
      </c>
      <c r="D13" s="17">
        <v>19</v>
      </c>
      <c r="E13" s="22">
        <f>D13/$C$13*100</f>
        <v>0.94621513944223112</v>
      </c>
      <c r="F13" s="17">
        <v>21</v>
      </c>
      <c r="G13" s="22">
        <f>F13/$C$13*100</f>
        <v>1.045816733067729</v>
      </c>
      <c r="H13" s="17">
        <v>37</v>
      </c>
      <c r="I13" s="22">
        <f>H13/$C$13*100</f>
        <v>1.8426294820717133</v>
      </c>
      <c r="J13" s="17">
        <v>347</v>
      </c>
      <c r="K13" s="22">
        <f>J13/$C$13*100</f>
        <v>17.280876494023907</v>
      </c>
      <c r="L13" s="17">
        <v>438</v>
      </c>
      <c r="M13" s="22">
        <f>L13/$C$13*100</f>
        <v>21.812749003984063</v>
      </c>
      <c r="N13" s="17">
        <v>518</v>
      </c>
      <c r="O13" s="22">
        <f>N13/$C$13*100</f>
        <v>25.796812749003983</v>
      </c>
      <c r="P13" s="17">
        <v>628</v>
      </c>
      <c r="Q13" s="22">
        <f>P13/$C$13*100</f>
        <v>31.274900398406373</v>
      </c>
    </row>
    <row r="14" spans="1:18" ht="40.5" customHeight="1">
      <c r="A14" s="35">
        <v>112</v>
      </c>
      <c r="B14" s="23" t="s">
        <v>5</v>
      </c>
      <c r="C14" s="15">
        <v>3984</v>
      </c>
      <c r="D14" s="15">
        <v>32</v>
      </c>
      <c r="E14" s="16">
        <f>D14/$C$14*100</f>
        <v>0.80321285140562237</v>
      </c>
      <c r="F14" s="12">
        <v>65</v>
      </c>
      <c r="G14" s="16">
        <f>F14/$C$14*100</f>
        <v>1.6315261044176708</v>
      </c>
      <c r="H14" s="15">
        <v>93</v>
      </c>
      <c r="I14" s="16">
        <f>H14/$C$14*100</f>
        <v>2.3343373493975901</v>
      </c>
      <c r="J14" s="15">
        <v>532</v>
      </c>
      <c r="K14" s="16">
        <f>J14/$C$14*100</f>
        <v>13.353413654618473</v>
      </c>
      <c r="L14" s="15">
        <v>776</v>
      </c>
      <c r="M14" s="16">
        <f>L14/$C$14*100</f>
        <v>19.477911646586346</v>
      </c>
      <c r="N14" s="15">
        <v>1211</v>
      </c>
      <c r="O14" s="16">
        <f>N14/$C$14*100</f>
        <v>30.396586345381525</v>
      </c>
      <c r="P14" s="15">
        <v>1275</v>
      </c>
      <c r="Q14" s="16">
        <f>P14/$C$14*100</f>
        <v>32.003012048192772</v>
      </c>
    </row>
    <row r="15" spans="1:18" ht="40.5" customHeight="1">
      <c r="A15" s="35"/>
      <c r="B15" s="9" t="s">
        <v>13</v>
      </c>
      <c r="C15" s="15">
        <v>1708</v>
      </c>
      <c r="D15" s="15">
        <v>12</v>
      </c>
      <c r="E15" s="16">
        <f>D15/$C$15*100</f>
        <v>0.70257611241217799</v>
      </c>
      <c r="F15" s="15">
        <v>24</v>
      </c>
      <c r="G15" s="16">
        <f>F15/$C$15*100</f>
        <v>1.405152224824356</v>
      </c>
      <c r="H15" s="15">
        <v>37</v>
      </c>
      <c r="I15" s="16">
        <f>H15/$C$15*100</f>
        <v>2.1662763466042154</v>
      </c>
      <c r="J15" s="15">
        <v>232</v>
      </c>
      <c r="K15" s="16">
        <f>J15/$C$15*100</f>
        <v>13.583138173302109</v>
      </c>
      <c r="L15" s="15">
        <v>353</v>
      </c>
      <c r="M15" s="16">
        <f>L15/$C$15*100</f>
        <v>20.667447306791569</v>
      </c>
      <c r="N15" s="15">
        <v>568</v>
      </c>
      <c r="O15" s="16">
        <f>N15/$C$15*100</f>
        <v>33.255269320843091</v>
      </c>
      <c r="P15" s="15">
        <v>482</v>
      </c>
      <c r="Q15" s="16">
        <f>P15/$C$15*100</f>
        <v>28.220140515222482</v>
      </c>
    </row>
    <row r="16" spans="1:18" ht="40.5" customHeight="1" thickBot="1">
      <c r="A16" s="36"/>
      <c r="B16" s="10" t="s">
        <v>14</v>
      </c>
      <c r="C16" s="21">
        <v>2276</v>
      </c>
      <c r="D16" s="17">
        <v>20</v>
      </c>
      <c r="E16" s="22">
        <f>D16/$C$16*100</f>
        <v>0.87873462214411258</v>
      </c>
      <c r="F16" s="17">
        <v>41</v>
      </c>
      <c r="G16" s="22">
        <f>F16/$C$16*100</f>
        <v>1.8014059753954303</v>
      </c>
      <c r="H16" s="17">
        <v>56</v>
      </c>
      <c r="I16" s="22">
        <f>H16/$C$16*100</f>
        <v>2.4604569420035149</v>
      </c>
      <c r="J16" s="17">
        <v>300</v>
      </c>
      <c r="K16" s="22">
        <f>J16/$C$16*100</f>
        <v>13.181019332161686</v>
      </c>
      <c r="L16" s="17">
        <v>423</v>
      </c>
      <c r="M16" s="22">
        <f>L16/$C$16*100</f>
        <v>18.585237258347977</v>
      </c>
      <c r="N16" s="17">
        <v>643</v>
      </c>
      <c r="O16" s="22">
        <f>N16/$C$16*100</f>
        <v>28.251318101933215</v>
      </c>
      <c r="P16" s="17">
        <v>793</v>
      </c>
      <c r="Q16" s="22">
        <f>P16/$C$16*100</f>
        <v>34.841827768014063</v>
      </c>
    </row>
    <row r="17" spans="1:19" ht="31.5" customHeight="1">
      <c r="A17" s="35">
        <v>113</v>
      </c>
      <c r="B17" s="23" t="s">
        <v>5</v>
      </c>
      <c r="C17" s="15">
        <v>4225</v>
      </c>
      <c r="D17" s="30">
        <v>39</v>
      </c>
      <c r="E17" s="31">
        <f>D17/$C$17*100</f>
        <v>0.92307692307692313</v>
      </c>
      <c r="F17" s="32">
        <v>66</v>
      </c>
      <c r="G17" s="31">
        <f>F17/$C$17*100</f>
        <v>1.5621301775147929</v>
      </c>
      <c r="H17" s="30">
        <v>112</v>
      </c>
      <c r="I17" s="31">
        <f>H17/$C$17*100</f>
        <v>2.6508875739644973</v>
      </c>
      <c r="J17" s="30">
        <v>594</v>
      </c>
      <c r="K17" s="31">
        <f>J17/$C$17*100</f>
        <v>14.059171597633135</v>
      </c>
      <c r="L17" s="30">
        <v>817</v>
      </c>
      <c r="M17" s="31">
        <f>L17/$C$17*100</f>
        <v>19.337278106508876</v>
      </c>
      <c r="N17" s="30">
        <v>1232</v>
      </c>
      <c r="O17" s="31">
        <f>N17/$C$17*100</f>
        <v>29.159763313609467</v>
      </c>
      <c r="P17" s="30">
        <v>1365</v>
      </c>
      <c r="Q17" s="31">
        <f>P17/$C$17*100</f>
        <v>32.307692307692307</v>
      </c>
      <c r="S17" s="28"/>
    </row>
    <row r="18" spans="1:19" ht="27.75" customHeight="1">
      <c r="A18" s="35"/>
      <c r="B18" s="9" t="s">
        <v>13</v>
      </c>
      <c r="C18" s="15">
        <v>1639</v>
      </c>
      <c r="D18" s="30">
        <v>11</v>
      </c>
      <c r="E18" s="31">
        <f>D18/$C$18*100</f>
        <v>0.67114093959731547</v>
      </c>
      <c r="F18" s="30">
        <v>18</v>
      </c>
      <c r="G18" s="31">
        <f>F18/$C$18*100</f>
        <v>1.0982306284319707</v>
      </c>
      <c r="H18" s="30">
        <v>33</v>
      </c>
      <c r="I18" s="31">
        <f>H18/$C$18*100</f>
        <v>2.0134228187919461</v>
      </c>
      <c r="J18" s="30">
        <v>228</v>
      </c>
      <c r="K18" s="31">
        <f>J18/$C$18*100</f>
        <v>13.910921293471629</v>
      </c>
      <c r="L18" s="30">
        <v>324</v>
      </c>
      <c r="M18" s="31">
        <f>L18/$C$18*100</f>
        <v>19.768151311775473</v>
      </c>
      <c r="N18" s="30">
        <v>553</v>
      </c>
      <c r="O18" s="31">
        <f>N18/$C$18*100</f>
        <v>33.740085417937763</v>
      </c>
      <c r="P18" s="30">
        <v>472</v>
      </c>
      <c r="Q18" s="31">
        <f>P18/$C$18*100</f>
        <v>28.798047589993896</v>
      </c>
      <c r="S18" s="28"/>
    </row>
    <row r="19" spans="1:19" ht="30.75" customHeight="1" thickBot="1">
      <c r="A19" s="36"/>
      <c r="B19" s="10" t="s">
        <v>14</v>
      </c>
      <c r="C19" s="21">
        <v>2586</v>
      </c>
      <c r="D19" s="33">
        <v>28</v>
      </c>
      <c r="E19" s="34">
        <f>D19/$C$19*100</f>
        <v>1.082753286929621</v>
      </c>
      <c r="F19" s="33">
        <v>48</v>
      </c>
      <c r="G19" s="34">
        <f>F19/$C$19*100</f>
        <v>1.8561484918793503</v>
      </c>
      <c r="H19" s="33">
        <v>79</v>
      </c>
      <c r="I19" s="34">
        <f>H19/$C$19*100</f>
        <v>3.0549110595514311</v>
      </c>
      <c r="J19" s="33">
        <v>366</v>
      </c>
      <c r="K19" s="34">
        <f>J19/$C$19*100</f>
        <v>14.153132250580047</v>
      </c>
      <c r="L19" s="33">
        <v>493</v>
      </c>
      <c r="M19" s="34">
        <f>L19/$C$19*100</f>
        <v>19.064191802010829</v>
      </c>
      <c r="N19" s="33">
        <v>679</v>
      </c>
      <c r="O19" s="34">
        <f>N19/$C$19*100</f>
        <v>26.256767208043307</v>
      </c>
      <c r="P19" s="33">
        <v>893</v>
      </c>
      <c r="Q19" s="34">
        <f>P19/$C$19*100</f>
        <v>34.53209590100542</v>
      </c>
    </row>
    <row r="20" spans="1:19" ht="31.5" customHeight="1">
      <c r="A20" s="35">
        <v>114</v>
      </c>
      <c r="B20" s="23" t="s">
        <v>5</v>
      </c>
      <c r="C20" s="15">
        <f>D20+F20+H20+J20+L20+N20+P20</f>
        <v>900</v>
      </c>
      <c r="D20" s="30">
        <f>D21+D22</f>
        <v>4</v>
      </c>
      <c r="E20" s="31">
        <f>D20/$C$20*100</f>
        <v>0.44444444444444442</v>
      </c>
      <c r="F20" s="30">
        <f>F21+F22</f>
        <v>12</v>
      </c>
      <c r="G20" s="31">
        <f>F20/$C$20*100</f>
        <v>1.3333333333333335</v>
      </c>
      <c r="H20" s="30">
        <f>H21+H22</f>
        <v>21</v>
      </c>
      <c r="I20" s="31">
        <f>H20/$C$20*100</f>
        <v>2.3333333333333335</v>
      </c>
      <c r="J20" s="30">
        <f>J21+J22</f>
        <v>127</v>
      </c>
      <c r="K20" s="31">
        <f>J20/$C$20*100</f>
        <v>14.111111111111111</v>
      </c>
      <c r="L20" s="30">
        <f>L21+L22</f>
        <v>179</v>
      </c>
      <c r="M20" s="31">
        <f>L20/$C$20*100</f>
        <v>19.888888888888889</v>
      </c>
      <c r="N20" s="30">
        <f>N21+N22</f>
        <v>278</v>
      </c>
      <c r="O20" s="31">
        <f>N20/$C$20*100</f>
        <v>30.888888888888889</v>
      </c>
      <c r="P20" s="30">
        <f>P21+P22</f>
        <v>279</v>
      </c>
      <c r="Q20" s="31">
        <f>P20/$C$20*100</f>
        <v>31</v>
      </c>
      <c r="S20" s="28"/>
    </row>
    <row r="21" spans="1:19" ht="27.75" customHeight="1">
      <c r="A21" s="35"/>
      <c r="B21" s="9" t="s">
        <v>13</v>
      </c>
      <c r="C21" s="15">
        <f>D21+F21+H21+J21+L21+N21+P21</f>
        <v>627</v>
      </c>
      <c r="D21" s="30">
        <v>3</v>
      </c>
      <c r="E21" s="31">
        <f>D21/$C$21*100</f>
        <v>0.4784688995215311</v>
      </c>
      <c r="F21" s="30">
        <v>7</v>
      </c>
      <c r="G21" s="31">
        <f>F21/$C$21*100</f>
        <v>1.1164274322169059</v>
      </c>
      <c r="H21" s="30">
        <v>13</v>
      </c>
      <c r="I21" s="31">
        <f>H21/$C$21*100</f>
        <v>2.073365231259968</v>
      </c>
      <c r="J21" s="30">
        <v>88</v>
      </c>
      <c r="K21" s="31">
        <f>J21/$C$21*100</f>
        <v>14.035087719298245</v>
      </c>
      <c r="L21" s="30">
        <v>124</v>
      </c>
      <c r="M21" s="31">
        <f>L21/$C$21*100</f>
        <v>19.776714513556616</v>
      </c>
      <c r="N21" s="30">
        <v>209</v>
      </c>
      <c r="O21" s="31">
        <f>N21/$C$21*100</f>
        <v>33.333333333333329</v>
      </c>
      <c r="P21" s="30">
        <v>183</v>
      </c>
      <c r="Q21" s="31">
        <f>P21/$C$21*100</f>
        <v>29.186602870813399</v>
      </c>
      <c r="S21" s="28"/>
    </row>
    <row r="22" spans="1:19" ht="30.75" customHeight="1" thickBot="1">
      <c r="A22" s="36"/>
      <c r="B22" s="10" t="s">
        <v>14</v>
      </c>
      <c r="C22" s="15">
        <f>D22+F22+H22+J22+L22+N22+P22</f>
        <v>273</v>
      </c>
      <c r="D22" s="33">
        <v>1</v>
      </c>
      <c r="E22" s="34">
        <f>D22/$C$22*100</f>
        <v>0.36630036630036628</v>
      </c>
      <c r="F22" s="33">
        <v>5</v>
      </c>
      <c r="G22" s="34">
        <f>F22/$C$22*100</f>
        <v>1.8315018315018317</v>
      </c>
      <c r="H22" s="33">
        <v>8</v>
      </c>
      <c r="I22" s="34">
        <f>H22/$C$22*100</f>
        <v>2.9304029304029302</v>
      </c>
      <c r="J22" s="33">
        <v>39</v>
      </c>
      <c r="K22" s="34">
        <f>J22/$C$22*100</f>
        <v>14.285714285714285</v>
      </c>
      <c r="L22" s="33">
        <v>55</v>
      </c>
      <c r="M22" s="34">
        <f>L22/$C$22*100</f>
        <v>20.146520146520146</v>
      </c>
      <c r="N22" s="33">
        <v>69</v>
      </c>
      <c r="O22" s="34">
        <f>N22/$C$22*100</f>
        <v>25.274725274725274</v>
      </c>
      <c r="P22" s="33">
        <v>96</v>
      </c>
      <c r="Q22" s="34">
        <f>P22/$C$22*100</f>
        <v>35.164835164835168</v>
      </c>
    </row>
    <row r="23" spans="1:19" ht="16.2">
      <c r="A23" s="4" t="s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9" ht="16.2">
      <c r="A24" s="4" t="s">
        <v>17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9" ht="16.2">
      <c r="A25" s="4" t="s">
        <v>16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9" ht="16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8" spans="1:19">
      <c r="C28" s="27"/>
    </row>
    <row r="29" spans="1:19">
      <c r="C29" s="27"/>
      <c r="D29" s="27"/>
      <c r="E29" s="29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</row>
  </sheetData>
  <mergeCells count="18">
    <mergeCell ref="A2:Q2"/>
    <mergeCell ref="A8:A10"/>
    <mergeCell ref="A1:P1"/>
    <mergeCell ref="A5:A7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A20:A22"/>
    <mergeCell ref="A17:A19"/>
    <mergeCell ref="A14:A16"/>
    <mergeCell ref="A11:A13"/>
    <mergeCell ref="P3:Q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ignoredErrors>
    <ignoredError sqref="O11 M11 K11 I11 G11 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桃園市參加綠色消費團購站活動人次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小菲小菲</cp:lastModifiedBy>
  <cp:lastPrinted>2021-09-24T03:04:47Z</cp:lastPrinted>
  <dcterms:created xsi:type="dcterms:W3CDTF">2019-02-27T08:41:14Z</dcterms:created>
  <dcterms:modified xsi:type="dcterms:W3CDTF">2026-05-25T07:07:07Z</dcterms:modified>
</cp:coreProperties>
</file>