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4D7D2F40-88C5-4E02-9D22-ADF06B8DDB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消防緊急救護急救送醫人次(性別及年齡別)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3" i="19" l="1"/>
  <c r="G13" i="19"/>
  <c r="P13" i="19" s="1"/>
  <c r="C13" i="19"/>
  <c r="L13" i="19" s="1"/>
  <c r="B13" i="19"/>
  <c r="S13" i="19" s="1"/>
  <c r="G12" i="19"/>
  <c r="C12" i="19"/>
  <c r="G11" i="19"/>
  <c r="C11" i="19"/>
  <c r="B11" i="19" s="1"/>
  <c r="M13" i="19" l="1"/>
  <c r="N13" i="19"/>
  <c r="O13" i="19"/>
  <c r="Q13" i="19"/>
  <c r="R13" i="19"/>
  <c r="B12" i="19"/>
  <c r="P11" i="19"/>
  <c r="S11" i="19"/>
  <c r="O11" i="19"/>
  <c r="R11" i="19"/>
  <c r="N11" i="19"/>
  <c r="Q11" i="19"/>
  <c r="M11" i="19"/>
  <c r="T11" i="19"/>
  <c r="L11" i="19"/>
  <c r="G10" i="19"/>
  <c r="C10" i="19"/>
  <c r="T12" i="19" l="1"/>
  <c r="S12" i="19"/>
  <c r="R12" i="19"/>
  <c r="O12" i="19"/>
  <c r="N12" i="19"/>
  <c r="M12" i="19"/>
  <c r="Q12" i="19"/>
  <c r="P12" i="19"/>
  <c r="L12" i="19"/>
  <c r="B10" i="19"/>
  <c r="L10" i="19" s="1"/>
  <c r="G14" i="19"/>
  <c r="C14" i="19"/>
  <c r="G9" i="19"/>
  <c r="C9" i="19"/>
  <c r="G8" i="19"/>
  <c r="C8" i="19"/>
  <c r="G7" i="19"/>
  <c r="C7" i="19"/>
  <c r="G6" i="19"/>
  <c r="C6" i="19"/>
  <c r="T10" i="19" l="1"/>
  <c r="Q10" i="19"/>
  <c r="M10" i="19"/>
  <c r="S10" i="19"/>
  <c r="O10" i="19"/>
  <c r="R10" i="19"/>
  <c r="N10" i="19"/>
  <c r="P10" i="19"/>
  <c r="B6" i="19"/>
  <c r="B7" i="19"/>
  <c r="L7" i="19" s="1"/>
  <c r="B8" i="19"/>
  <c r="B9" i="19"/>
  <c r="L9" i="19" s="1"/>
  <c r="B14" i="19"/>
  <c r="L14" i="19" s="1"/>
  <c r="P7" i="19" l="1"/>
  <c r="T8" i="19"/>
  <c r="S8" i="19"/>
  <c r="O8" i="19"/>
  <c r="R8" i="19"/>
  <c r="N8" i="19"/>
  <c r="Q8" i="19"/>
  <c r="M8" i="19"/>
  <c r="T14" i="19"/>
  <c r="S14" i="19"/>
  <c r="O14" i="19"/>
  <c r="R14" i="19"/>
  <c r="N14" i="19"/>
  <c r="Q14" i="19"/>
  <c r="M14" i="19"/>
  <c r="T6" i="19"/>
  <c r="S6" i="19"/>
  <c r="O6" i="19"/>
  <c r="R6" i="19"/>
  <c r="N6" i="19"/>
  <c r="Q6" i="19"/>
  <c r="M6" i="19"/>
  <c r="L6" i="19"/>
  <c r="P14" i="19"/>
  <c r="T7" i="19"/>
  <c r="S7" i="19"/>
  <c r="O7" i="19"/>
  <c r="R7" i="19"/>
  <c r="N7" i="19"/>
  <c r="Q7" i="19"/>
  <c r="M7" i="19"/>
  <c r="L8" i="19"/>
  <c r="P8" i="19"/>
  <c r="T9" i="19"/>
  <c r="S9" i="19"/>
  <c r="O9" i="19"/>
  <c r="R9" i="19"/>
  <c r="N9" i="19"/>
  <c r="Q9" i="19"/>
  <c r="M9" i="19"/>
  <c r="P9" i="19"/>
  <c r="P6" i="19"/>
</calcChain>
</file>

<file path=xl/sharedStrings.xml><?xml version="1.0" encoding="utf-8"?>
<sst xmlns="http://schemas.openxmlformats.org/spreadsheetml/2006/main" count="40" uniqueCount="25">
  <si>
    <t>女性</t>
    <phoneticPr fontId="3" type="noConversion"/>
  </si>
  <si>
    <t>男性</t>
    <phoneticPr fontId="3" type="noConversion"/>
  </si>
  <si>
    <t>總計</t>
    <phoneticPr fontId="3" type="noConversion"/>
  </si>
  <si>
    <t>比率</t>
    <phoneticPr fontId="3" type="noConversion"/>
  </si>
  <si>
    <t>合計</t>
    <phoneticPr fontId="3" type="noConversion"/>
  </si>
  <si>
    <t>年別</t>
    <phoneticPr fontId="3" type="noConversion"/>
  </si>
  <si>
    <t>65歲
以上</t>
    <phoneticPr fontId="3" type="noConversion"/>
  </si>
  <si>
    <t>15-64
歲</t>
    <phoneticPr fontId="3" type="noConversion"/>
  </si>
  <si>
    <t>未滿
15歲</t>
    <phoneticPr fontId="3" type="noConversion"/>
  </si>
  <si>
    <t>單位：人次、％</t>
    <phoneticPr fontId="3" type="noConversion"/>
  </si>
  <si>
    <t>不清楚</t>
    <phoneticPr fontId="3" type="noConversion"/>
  </si>
  <si>
    <t xml:space="preserve"> 桃園市消防緊急救護急救送醫人次  </t>
    <phoneticPr fontId="3" type="noConversion"/>
  </si>
  <si>
    <t xml:space="preserve">急救送醫人次  </t>
    <phoneticPr fontId="3" type="noConversion"/>
  </si>
  <si>
    <r>
      <t>106</t>
    </r>
    <r>
      <rPr>
        <sz val="10"/>
        <rFont val="標楷體"/>
        <family val="4"/>
        <charset val="136"/>
      </rPr>
      <t>年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</si>
  <si>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</si>
  <si>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phoneticPr fontId="3" type="noConversion"/>
  </si>
  <si>
    <t>資料來源：桃園市政府消防局。</t>
    <phoneticPr fontId="3" type="noConversion"/>
  </si>
  <si>
    <r>
      <t>107</t>
    </r>
    <r>
      <rPr>
        <sz val="10"/>
        <rFont val="標楷體"/>
        <family val="4"/>
        <charset val="136"/>
      </rPr>
      <t>年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</si>
  <si>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phoneticPr fontId="3" type="noConversion"/>
  </si>
  <si>
    <t>說明：1.合計與細目不合，係四捨五入所致。</t>
    <phoneticPr fontId="3" type="noConversion"/>
  </si>
  <si>
    <t xml:space="preserve">      2.統計數據自106年起開始蒐集。</t>
    <phoneticPr fontId="3" type="noConversion"/>
  </si>
  <si>
    <r>
      <t>111</t>
    </r>
    <r>
      <rPr>
        <sz val="10"/>
        <rFont val="標楷體"/>
        <family val="4"/>
        <charset val="136"/>
      </rPr>
      <t>年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</si>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</sst>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000_-;\-* #,##0.0000_-;_-* &quot;-&quot;??_-;_-@_-"/>
    <numFmt numFmtId="180" formatCode="0.00_ "/>
  </numFmts>
  <fonts count="2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6"/>
      <name val="新細明體"/>
      <family val="1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2" applyNumberFormat="0" applyAlignment="0" applyProtection="0">
      <alignment vertical="center"/>
    </xf>
    <xf numFmtId="0" fontId="20" fillId="6" borderId="23" applyNumberFormat="0" applyAlignment="0" applyProtection="0">
      <alignment vertical="center"/>
    </xf>
    <xf numFmtId="0" fontId="21" fillId="6" borderId="22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7" borderId="2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7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6" applyNumberFormat="0" applyFont="0" applyAlignment="0" applyProtection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5" fillId="0" borderId="0" xfId="1" applyFont="1" applyBorder="1" applyAlignment="1">
      <alignment horizontal="right" vertical="center"/>
    </xf>
    <xf numFmtId="0" fontId="0" fillId="0" borderId="0" xfId="0" applyBorder="1">
      <alignment vertical="center"/>
    </xf>
    <xf numFmtId="176" fontId="5" fillId="0" borderId="2" xfId="1" applyFont="1" applyFill="1" applyBorder="1" applyAlignment="1">
      <alignment horizontal="right" vertical="center"/>
    </xf>
    <xf numFmtId="0" fontId="0" fillId="0" borderId="2" xfId="0" applyBorder="1">
      <alignment vertical="center"/>
    </xf>
    <xf numFmtId="0" fontId="5" fillId="0" borderId="0" xfId="0" quotePrefix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9" fillId="0" borderId="0" xfId="0" applyFont="1" applyFill="1" applyBorder="1" applyAlignment="1">
      <alignment horizontal="left" vertical="center"/>
    </xf>
    <xf numFmtId="179" fontId="10" fillId="0" borderId="0" xfId="0" applyNumberFormat="1" applyFont="1">
      <alignment vertical="center"/>
    </xf>
    <xf numFmtId="0" fontId="9" fillId="0" borderId="1" xfId="0" applyFont="1" applyFill="1" applyBorder="1" applyAlignment="1">
      <alignment horizontal="left" vertical="center"/>
    </xf>
    <xf numFmtId="178" fontId="5" fillId="0" borderId="2" xfId="1" applyNumberFormat="1" applyFont="1" applyFill="1" applyBorder="1" applyAlignment="1">
      <alignment horizontal="right" vertical="center"/>
    </xf>
    <xf numFmtId="176" fontId="5" fillId="0" borderId="11" xfId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right" vertical="center"/>
    </xf>
    <xf numFmtId="176" fontId="5" fillId="0" borderId="13" xfId="1" applyFont="1" applyBorder="1" applyAlignment="1">
      <alignment horizontal="right" vertical="center"/>
    </xf>
    <xf numFmtId="176" fontId="5" fillId="0" borderId="14" xfId="1" applyFont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4" fillId="0" borderId="2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180" fontId="0" fillId="0" borderId="0" xfId="0" applyNumberFormat="1">
      <alignment vertical="center"/>
    </xf>
    <xf numFmtId="176" fontId="5" fillId="0" borderId="28" xfId="1" applyFont="1" applyBorder="1" applyAlignment="1">
      <alignment horizontal="right" vertical="center"/>
    </xf>
    <xf numFmtId="176" fontId="5" fillId="0" borderId="0" xfId="1" applyFont="1" applyFill="1" applyBorder="1" applyAlignment="1">
      <alignment horizontal="right" vertical="center"/>
    </xf>
    <xf numFmtId="176" fontId="5" fillId="33" borderId="2" xfId="1" applyFont="1" applyFill="1" applyBorder="1" applyAlignment="1">
      <alignment horizontal="right" vertical="center"/>
    </xf>
    <xf numFmtId="178" fontId="5" fillId="33" borderId="2" xfId="1" applyNumberFormat="1" applyFont="1" applyFill="1" applyBorder="1" applyAlignment="1">
      <alignment horizontal="right" vertical="center"/>
    </xf>
    <xf numFmtId="176" fontId="5" fillId="33" borderId="0" xfId="1" applyFont="1" applyFill="1" applyBorder="1" applyAlignment="1">
      <alignment horizontal="right" vertical="center"/>
    </xf>
    <xf numFmtId="178" fontId="5" fillId="33" borderId="0" xfId="1" applyNumberFormat="1" applyFont="1" applyFill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31EB1B2A-12D5-4C16-BB2D-C54DA66B546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T26"/>
  <sheetViews>
    <sheetView showGridLines="0" tabSelected="1" workbookViewId="0">
      <selection activeCell="M19" sqref="M19"/>
    </sheetView>
  </sheetViews>
  <sheetFormatPr defaultRowHeight="16.5" x14ac:dyDescent="0.25"/>
  <cols>
    <col min="1" max="252" width="8.875" customWidth="1"/>
  </cols>
  <sheetData>
    <row r="1" spans="1:20" ht="19.5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"/>
    </row>
    <row r="2" spans="1:20" ht="17.25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5"/>
      <c r="M2" s="5"/>
      <c r="N2" s="5"/>
      <c r="O2" s="5"/>
      <c r="P2" s="5"/>
      <c r="Q2" s="5"/>
      <c r="R2" s="5"/>
      <c r="S2" s="26"/>
      <c r="T2" s="26" t="s">
        <v>9</v>
      </c>
    </row>
    <row r="3" spans="1:20" s="7" customFormat="1" ht="14.25" x14ac:dyDescent="0.25">
      <c r="A3" s="38" t="s">
        <v>5</v>
      </c>
      <c r="B3" s="40" t="s">
        <v>12</v>
      </c>
      <c r="C3" s="41"/>
      <c r="D3" s="41"/>
      <c r="E3" s="41"/>
      <c r="F3" s="41"/>
      <c r="G3" s="41"/>
      <c r="H3" s="41"/>
      <c r="I3" s="41"/>
      <c r="J3" s="41"/>
      <c r="K3" s="42"/>
      <c r="L3" s="43" t="s">
        <v>3</v>
      </c>
      <c r="M3" s="43"/>
      <c r="N3" s="43"/>
      <c r="O3" s="43"/>
      <c r="P3" s="43"/>
      <c r="Q3" s="43"/>
      <c r="R3" s="43"/>
      <c r="S3" s="36"/>
      <c r="T3" s="8"/>
    </row>
    <row r="4" spans="1:20" s="7" customFormat="1" ht="14.25" x14ac:dyDescent="0.25">
      <c r="A4" s="39"/>
      <c r="B4" s="39" t="s">
        <v>2</v>
      </c>
      <c r="C4" s="44" t="s">
        <v>1</v>
      </c>
      <c r="D4" s="44"/>
      <c r="E4" s="44"/>
      <c r="F4" s="44"/>
      <c r="G4" s="44" t="s">
        <v>0</v>
      </c>
      <c r="H4" s="44"/>
      <c r="I4" s="44"/>
      <c r="J4" s="44"/>
      <c r="K4" s="45" t="s">
        <v>10</v>
      </c>
      <c r="L4" s="44" t="s">
        <v>1</v>
      </c>
      <c r="M4" s="44"/>
      <c r="N4" s="44"/>
      <c r="O4" s="44"/>
      <c r="P4" s="44" t="s">
        <v>0</v>
      </c>
      <c r="Q4" s="44"/>
      <c r="R4" s="44"/>
      <c r="S4" s="46"/>
      <c r="T4" s="35" t="s">
        <v>10</v>
      </c>
    </row>
    <row r="5" spans="1:20" s="7" customFormat="1" ht="30.6" customHeight="1" x14ac:dyDescent="0.25">
      <c r="A5" s="39"/>
      <c r="B5" s="39"/>
      <c r="C5" s="27" t="s">
        <v>4</v>
      </c>
      <c r="D5" s="22" t="s">
        <v>8</v>
      </c>
      <c r="E5" s="22" t="s">
        <v>7</v>
      </c>
      <c r="F5" s="22" t="s">
        <v>6</v>
      </c>
      <c r="G5" s="27" t="s">
        <v>4</v>
      </c>
      <c r="H5" s="22" t="s">
        <v>8</v>
      </c>
      <c r="I5" s="22" t="s">
        <v>7</v>
      </c>
      <c r="J5" s="22" t="s">
        <v>6</v>
      </c>
      <c r="K5" s="43"/>
      <c r="L5" s="27" t="s">
        <v>4</v>
      </c>
      <c r="M5" s="22" t="s">
        <v>8</v>
      </c>
      <c r="N5" s="22" t="s">
        <v>7</v>
      </c>
      <c r="O5" s="22" t="s">
        <v>6</v>
      </c>
      <c r="P5" s="27" t="s">
        <v>4</v>
      </c>
      <c r="Q5" s="22" t="s">
        <v>8</v>
      </c>
      <c r="R5" s="22" t="s">
        <v>7</v>
      </c>
      <c r="S5" s="21" t="s">
        <v>6</v>
      </c>
      <c r="T5" s="36"/>
    </row>
    <row r="6" spans="1:20" ht="24" customHeight="1" x14ac:dyDescent="0.25">
      <c r="A6" s="20" t="s">
        <v>13</v>
      </c>
      <c r="B6" s="19">
        <f t="shared" ref="B6:B14" si="0">+C6+G6+K6</f>
        <v>73815</v>
      </c>
      <c r="C6" s="18">
        <f t="shared" ref="C6:C14" si="1">SUM(D6:F6)</f>
        <v>41453</v>
      </c>
      <c r="D6" s="2">
        <v>1577</v>
      </c>
      <c r="E6" s="18">
        <v>27632</v>
      </c>
      <c r="F6" s="18">
        <v>12244</v>
      </c>
      <c r="G6" s="18">
        <f t="shared" ref="G6:G14" si="2">SUM(H6:J6)</f>
        <v>32339</v>
      </c>
      <c r="H6" s="18">
        <v>1046</v>
      </c>
      <c r="I6" s="18">
        <v>21283</v>
      </c>
      <c r="J6" s="18">
        <v>10010</v>
      </c>
      <c r="K6" s="18">
        <v>23</v>
      </c>
      <c r="L6" s="17">
        <f t="shared" ref="L6:S14" si="3">ROUND(+C6/$B6*100,2)</f>
        <v>56.16</v>
      </c>
      <c r="M6" s="17">
        <f t="shared" si="3"/>
        <v>2.14</v>
      </c>
      <c r="N6" s="17">
        <f t="shared" si="3"/>
        <v>37.43</v>
      </c>
      <c r="O6" s="17">
        <f t="shared" si="3"/>
        <v>16.59</v>
      </c>
      <c r="P6" s="17">
        <f t="shared" si="3"/>
        <v>43.81</v>
      </c>
      <c r="Q6" s="17">
        <f t="shared" si="3"/>
        <v>1.42</v>
      </c>
      <c r="R6" s="17">
        <f t="shared" si="3"/>
        <v>28.83</v>
      </c>
      <c r="S6" s="17">
        <f t="shared" si="3"/>
        <v>13.56</v>
      </c>
      <c r="T6" s="17">
        <f t="shared" ref="T6:T14" si="4">ROUND(+K6/$B6*100,2)</f>
        <v>0.03</v>
      </c>
    </row>
    <row r="7" spans="1:20" ht="33" customHeight="1" x14ac:dyDescent="0.25">
      <c r="A7" s="23" t="s">
        <v>17</v>
      </c>
      <c r="B7" s="2">
        <f t="shared" si="0"/>
        <v>75446</v>
      </c>
      <c r="C7" s="2">
        <f t="shared" si="1"/>
        <v>41967</v>
      </c>
      <c r="D7" s="2">
        <v>1612</v>
      </c>
      <c r="E7" s="2">
        <v>27929</v>
      </c>
      <c r="F7" s="2">
        <v>12426</v>
      </c>
      <c r="G7" s="2">
        <f t="shared" si="2"/>
        <v>33452</v>
      </c>
      <c r="H7" s="2">
        <v>1090</v>
      </c>
      <c r="I7" s="2">
        <v>21660</v>
      </c>
      <c r="J7" s="2">
        <v>10702</v>
      </c>
      <c r="K7" s="2">
        <v>27</v>
      </c>
      <c r="L7" s="24">
        <f t="shared" si="3"/>
        <v>55.63</v>
      </c>
      <c r="M7" s="24">
        <f t="shared" si="3"/>
        <v>2.14</v>
      </c>
      <c r="N7" s="24">
        <f t="shared" si="3"/>
        <v>37.020000000000003</v>
      </c>
      <c r="O7" s="24">
        <f t="shared" si="3"/>
        <v>16.47</v>
      </c>
      <c r="P7" s="24">
        <f t="shared" si="3"/>
        <v>44.34</v>
      </c>
      <c r="Q7" s="24">
        <f t="shared" si="3"/>
        <v>1.44</v>
      </c>
      <c r="R7" s="24">
        <f t="shared" si="3"/>
        <v>28.71</v>
      </c>
      <c r="S7" s="24">
        <f t="shared" si="3"/>
        <v>14.18</v>
      </c>
      <c r="T7" s="24">
        <f t="shared" si="4"/>
        <v>0.04</v>
      </c>
    </row>
    <row r="8" spans="1:20" ht="33" customHeight="1" x14ac:dyDescent="0.25">
      <c r="A8" s="23" t="s">
        <v>14</v>
      </c>
      <c r="B8" s="2">
        <f t="shared" si="0"/>
        <v>78861</v>
      </c>
      <c r="C8" s="2">
        <f t="shared" si="1"/>
        <v>43892</v>
      </c>
      <c r="D8" s="2">
        <v>1615</v>
      </c>
      <c r="E8" s="2">
        <v>28967</v>
      </c>
      <c r="F8" s="2">
        <v>13310</v>
      </c>
      <c r="G8" s="2">
        <f t="shared" si="2"/>
        <v>34936</v>
      </c>
      <c r="H8" s="2">
        <v>1118</v>
      </c>
      <c r="I8" s="2">
        <v>22234</v>
      </c>
      <c r="J8" s="2">
        <v>11584</v>
      </c>
      <c r="K8" s="2">
        <v>33</v>
      </c>
      <c r="L8" s="24">
        <f t="shared" si="3"/>
        <v>55.66</v>
      </c>
      <c r="M8" s="24">
        <f t="shared" si="3"/>
        <v>2.0499999999999998</v>
      </c>
      <c r="N8" s="24">
        <f t="shared" si="3"/>
        <v>36.729999999999997</v>
      </c>
      <c r="O8" s="24">
        <f t="shared" si="3"/>
        <v>16.88</v>
      </c>
      <c r="P8" s="24">
        <f t="shared" si="3"/>
        <v>44.3</v>
      </c>
      <c r="Q8" s="24">
        <f t="shared" si="3"/>
        <v>1.42</v>
      </c>
      <c r="R8" s="24">
        <f t="shared" si="3"/>
        <v>28.19</v>
      </c>
      <c r="S8" s="24">
        <f t="shared" ref="S8:S14" si="5">ROUND(+J8/$B8*100,2)</f>
        <v>14.69</v>
      </c>
      <c r="T8" s="24">
        <f t="shared" si="4"/>
        <v>0.04</v>
      </c>
    </row>
    <row r="9" spans="1:20" ht="33" customHeight="1" x14ac:dyDescent="0.25">
      <c r="A9" s="23" t="s">
        <v>18</v>
      </c>
      <c r="B9" s="2">
        <f t="shared" si="0"/>
        <v>77326</v>
      </c>
      <c r="C9" s="2">
        <f t="shared" si="1"/>
        <v>42961</v>
      </c>
      <c r="D9" s="2">
        <v>1439</v>
      </c>
      <c r="E9" s="2">
        <v>27195</v>
      </c>
      <c r="F9" s="2">
        <v>14327</v>
      </c>
      <c r="G9" s="2">
        <f t="shared" si="2"/>
        <v>34346</v>
      </c>
      <c r="H9" s="2">
        <v>989</v>
      </c>
      <c r="I9" s="2">
        <v>20946</v>
      </c>
      <c r="J9" s="2">
        <v>12411</v>
      </c>
      <c r="K9" s="2">
        <v>19</v>
      </c>
      <c r="L9" s="24">
        <f t="shared" si="3"/>
        <v>55.56</v>
      </c>
      <c r="M9" s="24">
        <f t="shared" si="3"/>
        <v>1.86</v>
      </c>
      <c r="N9" s="24">
        <f t="shared" si="3"/>
        <v>35.17</v>
      </c>
      <c r="O9" s="24">
        <f t="shared" si="3"/>
        <v>18.53</v>
      </c>
      <c r="P9" s="24">
        <f t="shared" si="3"/>
        <v>44.42</v>
      </c>
      <c r="Q9" s="24">
        <f t="shared" si="3"/>
        <v>1.28</v>
      </c>
      <c r="R9" s="24">
        <f t="shared" si="3"/>
        <v>27.09</v>
      </c>
      <c r="S9" s="24">
        <f t="shared" si="5"/>
        <v>16.05</v>
      </c>
      <c r="T9" s="24">
        <f t="shared" si="4"/>
        <v>0.02</v>
      </c>
    </row>
    <row r="10" spans="1:20" ht="33" customHeight="1" x14ac:dyDescent="0.25">
      <c r="A10" s="23" t="s">
        <v>15</v>
      </c>
      <c r="B10" s="29">
        <f t="shared" si="0"/>
        <v>76616</v>
      </c>
      <c r="C10" s="30">
        <f t="shared" si="1"/>
        <v>42405</v>
      </c>
      <c r="D10" s="2">
        <v>1171</v>
      </c>
      <c r="E10" s="2">
        <v>28034</v>
      </c>
      <c r="F10" s="2">
        <v>13200</v>
      </c>
      <c r="G10" s="30">
        <f t="shared" si="2"/>
        <v>34201</v>
      </c>
      <c r="H10" s="2">
        <v>853</v>
      </c>
      <c r="I10" s="2">
        <v>21389</v>
      </c>
      <c r="J10" s="2">
        <v>11959</v>
      </c>
      <c r="K10" s="2">
        <v>10</v>
      </c>
      <c r="L10" s="24">
        <f t="shared" ref="L10:L13" si="6">ROUND(+C10/$B10*100,2)</f>
        <v>55.35</v>
      </c>
      <c r="M10" s="24">
        <f t="shared" ref="M10:M13" si="7">ROUND(+D10/$B10*100,2)</f>
        <v>1.53</v>
      </c>
      <c r="N10" s="24">
        <f t="shared" ref="N10:N13" si="8">ROUND(+E10/$B10*100,2)</f>
        <v>36.590000000000003</v>
      </c>
      <c r="O10" s="24">
        <f t="shared" ref="O10:O13" si="9">ROUND(+F10/$B10*100,2)</f>
        <v>17.23</v>
      </c>
      <c r="P10" s="24">
        <f t="shared" ref="P10:P13" si="10">ROUND(+G10/$B10*100,2)</f>
        <v>44.64</v>
      </c>
      <c r="Q10" s="24">
        <f t="shared" ref="Q10:Q13" si="11">ROUND(+H10/$B10*100,2)</f>
        <v>1.1100000000000001</v>
      </c>
      <c r="R10" s="24">
        <f t="shared" ref="R10:R13" si="12">ROUND(+I10/$B10*100,2)</f>
        <v>27.92</v>
      </c>
      <c r="S10" s="24">
        <f t="shared" si="5"/>
        <v>15.61</v>
      </c>
      <c r="T10" s="24">
        <f t="shared" si="4"/>
        <v>0.01</v>
      </c>
    </row>
    <row r="11" spans="1:20" ht="33" customHeight="1" x14ac:dyDescent="0.25">
      <c r="A11" s="23" t="s">
        <v>21</v>
      </c>
      <c r="B11" s="29">
        <f t="shared" ref="B11:B13" si="13">+C11+G11+K11</f>
        <v>88552</v>
      </c>
      <c r="C11" s="30">
        <f t="shared" ref="C11:C13" si="14">SUM(D11:F11)</f>
        <v>47864</v>
      </c>
      <c r="D11" s="33">
        <v>2008</v>
      </c>
      <c r="E11" s="33">
        <v>30081</v>
      </c>
      <c r="F11" s="33">
        <v>15775</v>
      </c>
      <c r="G11" s="33">
        <f t="shared" ref="G11:G13" si="15">SUM(H11:J11)</f>
        <v>40676</v>
      </c>
      <c r="H11" s="33">
        <v>1519</v>
      </c>
      <c r="I11" s="33">
        <v>24208</v>
      </c>
      <c r="J11" s="33">
        <v>14949</v>
      </c>
      <c r="K11" s="33">
        <v>12</v>
      </c>
      <c r="L11" s="34">
        <f t="shared" si="6"/>
        <v>54.05</v>
      </c>
      <c r="M11" s="24">
        <f t="shared" si="7"/>
        <v>2.27</v>
      </c>
      <c r="N11" s="24">
        <f t="shared" si="8"/>
        <v>33.97</v>
      </c>
      <c r="O11" s="24">
        <f t="shared" si="9"/>
        <v>17.809999999999999</v>
      </c>
      <c r="P11" s="24">
        <f t="shared" si="10"/>
        <v>45.93</v>
      </c>
      <c r="Q11" s="24">
        <f t="shared" si="11"/>
        <v>1.72</v>
      </c>
      <c r="R11" s="24">
        <f t="shared" si="12"/>
        <v>27.34</v>
      </c>
      <c r="S11" s="24">
        <f t="shared" si="5"/>
        <v>16.88</v>
      </c>
      <c r="T11" s="24">
        <f t="shared" ref="T11:T13" si="16">ROUND(+K11/$B11*100,2)</f>
        <v>0.01</v>
      </c>
    </row>
    <row r="12" spans="1:20" ht="33" customHeight="1" x14ac:dyDescent="0.25">
      <c r="A12" s="23" t="s">
        <v>22</v>
      </c>
      <c r="B12" s="29">
        <f t="shared" si="13"/>
        <v>88885</v>
      </c>
      <c r="C12" s="30">
        <f t="shared" si="14"/>
        <v>48364</v>
      </c>
      <c r="D12" s="33">
        <v>1988</v>
      </c>
      <c r="E12" s="33">
        <v>29682</v>
      </c>
      <c r="F12" s="33">
        <v>16694</v>
      </c>
      <c r="G12" s="33">
        <f t="shared" si="15"/>
        <v>40512</v>
      </c>
      <c r="H12" s="33">
        <v>1394</v>
      </c>
      <c r="I12" s="33">
        <v>23395</v>
      </c>
      <c r="J12" s="33">
        <v>15723</v>
      </c>
      <c r="K12" s="33">
        <v>9</v>
      </c>
      <c r="L12" s="34">
        <f t="shared" si="6"/>
        <v>54.41</v>
      </c>
      <c r="M12" s="24">
        <f t="shared" si="7"/>
        <v>2.2400000000000002</v>
      </c>
      <c r="N12" s="24">
        <f t="shared" si="8"/>
        <v>33.39</v>
      </c>
      <c r="O12" s="24">
        <f t="shared" si="9"/>
        <v>18.78</v>
      </c>
      <c r="P12" s="24">
        <f t="shared" si="10"/>
        <v>45.58</v>
      </c>
      <c r="Q12" s="24">
        <f t="shared" si="11"/>
        <v>1.57</v>
      </c>
      <c r="R12" s="24">
        <f t="shared" si="12"/>
        <v>26.32</v>
      </c>
      <c r="S12" s="24">
        <f t="shared" si="5"/>
        <v>17.690000000000001</v>
      </c>
      <c r="T12" s="24">
        <f t="shared" si="16"/>
        <v>0.01</v>
      </c>
    </row>
    <row r="13" spans="1:20" ht="33" customHeight="1" x14ac:dyDescent="0.25">
      <c r="A13" s="23" t="s">
        <v>23</v>
      </c>
      <c r="B13" s="29">
        <f t="shared" si="13"/>
        <v>90985</v>
      </c>
      <c r="C13" s="30">
        <f t="shared" si="14"/>
        <v>49340</v>
      </c>
      <c r="D13" s="33">
        <v>1899</v>
      </c>
      <c r="E13" s="33">
        <v>30254</v>
      </c>
      <c r="F13" s="33">
        <v>17187</v>
      </c>
      <c r="G13" s="33">
        <f t="shared" si="15"/>
        <v>41638</v>
      </c>
      <c r="H13" s="33">
        <v>1410</v>
      </c>
      <c r="I13" s="33">
        <v>23697</v>
      </c>
      <c r="J13" s="33">
        <v>16531</v>
      </c>
      <c r="K13" s="33">
        <v>7</v>
      </c>
      <c r="L13" s="34">
        <f t="shared" si="6"/>
        <v>54.23</v>
      </c>
      <c r="M13" s="24">
        <f t="shared" si="7"/>
        <v>2.09</v>
      </c>
      <c r="N13" s="24">
        <f t="shared" si="8"/>
        <v>33.25</v>
      </c>
      <c r="O13" s="24">
        <f t="shared" si="9"/>
        <v>18.89</v>
      </c>
      <c r="P13" s="24">
        <f t="shared" si="10"/>
        <v>45.76</v>
      </c>
      <c r="Q13" s="24">
        <f t="shared" si="11"/>
        <v>1.55</v>
      </c>
      <c r="R13" s="24">
        <f t="shared" si="12"/>
        <v>26.04</v>
      </c>
      <c r="S13" s="24">
        <f t="shared" ref="S13" si="17">ROUND(+J13/$B13*100,2)</f>
        <v>18.170000000000002</v>
      </c>
      <c r="T13" s="24">
        <f t="shared" si="16"/>
        <v>0.01</v>
      </c>
    </row>
    <row r="14" spans="1:20" ht="33" customHeight="1" thickBot="1" x14ac:dyDescent="0.3">
      <c r="A14" s="16" t="s">
        <v>24</v>
      </c>
      <c r="B14" s="15">
        <f t="shared" si="0"/>
        <v>89941</v>
      </c>
      <c r="C14" s="4">
        <f t="shared" si="1"/>
        <v>48317</v>
      </c>
      <c r="D14" s="31">
        <v>1910</v>
      </c>
      <c r="E14" s="31">
        <v>28902</v>
      </c>
      <c r="F14" s="31">
        <v>17505</v>
      </c>
      <c r="G14" s="31">
        <f t="shared" si="2"/>
        <v>41624</v>
      </c>
      <c r="H14" s="31">
        <v>1305</v>
      </c>
      <c r="I14" s="31">
        <v>22839</v>
      </c>
      <c r="J14" s="31">
        <v>17480</v>
      </c>
      <c r="K14" s="31">
        <v>0</v>
      </c>
      <c r="L14" s="32">
        <f t="shared" si="3"/>
        <v>53.72</v>
      </c>
      <c r="M14" s="14">
        <f t="shared" si="3"/>
        <v>2.12</v>
      </c>
      <c r="N14" s="14">
        <f t="shared" si="3"/>
        <v>32.130000000000003</v>
      </c>
      <c r="O14" s="14">
        <f t="shared" si="3"/>
        <v>19.46</v>
      </c>
      <c r="P14" s="14">
        <f t="shared" si="3"/>
        <v>46.28</v>
      </c>
      <c r="Q14" s="14">
        <f t="shared" si="3"/>
        <v>1.45</v>
      </c>
      <c r="R14" s="14">
        <f t="shared" si="3"/>
        <v>25.39</v>
      </c>
      <c r="S14" s="14">
        <f t="shared" si="5"/>
        <v>19.43</v>
      </c>
      <c r="T14" s="14">
        <f t="shared" si="4"/>
        <v>0</v>
      </c>
    </row>
    <row r="15" spans="1:20" x14ac:dyDescent="0.25">
      <c r="A15" s="13" t="s">
        <v>16</v>
      </c>
      <c r="G15" s="1"/>
      <c r="L15" s="12"/>
    </row>
    <row r="16" spans="1:20" x14ac:dyDescent="0.25">
      <c r="A16" s="11" t="s">
        <v>19</v>
      </c>
      <c r="B16" s="3"/>
      <c r="L16" s="9"/>
      <c r="M16" s="6"/>
      <c r="P16" s="10"/>
    </row>
    <row r="17" spans="1:9" x14ac:dyDescent="0.25">
      <c r="A17" s="11" t="s">
        <v>20</v>
      </c>
    </row>
    <row r="19" spans="1:9" x14ac:dyDescent="0.25">
      <c r="B19" s="28"/>
      <c r="C19" s="28"/>
      <c r="D19" s="28"/>
      <c r="E19" s="28"/>
      <c r="F19" s="28"/>
      <c r="G19" s="28"/>
      <c r="H19" s="28"/>
      <c r="I19" s="28"/>
    </row>
    <row r="20" spans="1:9" x14ac:dyDescent="0.25">
      <c r="B20" s="28"/>
      <c r="C20" s="28"/>
      <c r="D20" s="28"/>
      <c r="E20" s="28"/>
      <c r="F20" s="28"/>
      <c r="G20" s="28"/>
      <c r="H20" s="28"/>
      <c r="I20" s="28"/>
    </row>
    <row r="21" spans="1:9" x14ac:dyDescent="0.25">
      <c r="B21" s="28"/>
      <c r="C21" s="28"/>
      <c r="D21" s="28"/>
      <c r="E21" s="28"/>
      <c r="F21" s="28"/>
      <c r="G21" s="28"/>
      <c r="H21" s="28"/>
      <c r="I21" s="28"/>
    </row>
    <row r="22" spans="1:9" x14ac:dyDescent="0.25">
      <c r="B22" s="28"/>
      <c r="C22" s="28"/>
      <c r="D22" s="28"/>
      <c r="E22" s="28"/>
      <c r="F22" s="28"/>
      <c r="G22" s="28"/>
      <c r="H22" s="28"/>
      <c r="I22" s="28"/>
    </row>
    <row r="23" spans="1:9" x14ac:dyDescent="0.25">
      <c r="B23" s="28"/>
      <c r="C23" s="28"/>
      <c r="D23" s="28"/>
      <c r="E23" s="28"/>
      <c r="F23" s="28"/>
      <c r="G23" s="28"/>
      <c r="H23" s="28"/>
      <c r="I23" s="28"/>
    </row>
    <row r="24" spans="1:9" x14ac:dyDescent="0.25">
      <c r="B24" s="28"/>
      <c r="C24" s="28"/>
      <c r="D24" s="28"/>
      <c r="E24" s="28"/>
      <c r="F24" s="28"/>
      <c r="G24" s="28"/>
      <c r="H24" s="28"/>
      <c r="I24" s="28"/>
    </row>
    <row r="25" spans="1:9" x14ac:dyDescent="0.25">
      <c r="B25" s="28"/>
      <c r="C25" s="28"/>
      <c r="D25" s="28"/>
      <c r="E25" s="28"/>
      <c r="F25" s="28"/>
      <c r="G25" s="28"/>
      <c r="H25" s="28"/>
      <c r="I25" s="28"/>
    </row>
    <row r="26" spans="1:9" x14ac:dyDescent="0.25">
      <c r="B26" s="28"/>
      <c r="C26" s="28"/>
      <c r="D26" s="28"/>
      <c r="E26" s="28"/>
      <c r="F26" s="28"/>
      <c r="G26" s="28"/>
      <c r="H26" s="28"/>
      <c r="I26" s="28"/>
    </row>
  </sheetData>
  <mergeCells count="11">
    <mergeCell ref="T4:T5"/>
    <mergeCell ref="A1:S1"/>
    <mergeCell ref="A3:A5"/>
    <mergeCell ref="B3:K3"/>
    <mergeCell ref="L3:S3"/>
    <mergeCell ref="B4:B5"/>
    <mergeCell ref="C4:F4"/>
    <mergeCell ref="G4:J4"/>
    <mergeCell ref="K4:K5"/>
    <mergeCell ref="L4:O4"/>
    <mergeCell ref="P4:S4"/>
  </mergeCells>
  <phoneticPr fontId="3" type="noConversion"/>
  <pageMargins left="0.7" right="0.7" top="0.75" bottom="0.75" header="0.3" footer="0.3"/>
  <pageSetup paperSize="9" orientation="portrait" r:id="rId1"/>
  <ignoredErrors>
    <ignoredError sqref="G14 G6:G10 G11:G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桃園市消防緊急救護急救送醫人次(性別及年齡別)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2026-05-11T08:58:37Z</dcterms:modified>
</cp:coreProperties>
</file>