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1009534E-F05B-4487-B819-C3A260D3B5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消防人力(性別及年齡別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1" i="1" l="1"/>
  <c r="AC21" i="1"/>
  <c r="AB21" i="1"/>
  <c r="AA21" i="1"/>
  <c r="Z21" i="1"/>
  <c r="Y21" i="1"/>
  <c r="W21" i="1"/>
  <c r="V21" i="1"/>
  <c r="U21" i="1"/>
  <c r="T21" i="1"/>
  <c r="S21" i="1"/>
  <c r="R21" i="1"/>
  <c r="J21" i="1"/>
  <c r="X21" i="1" s="1"/>
  <c r="C21" i="1"/>
  <c r="Q21" i="1" s="1"/>
  <c r="B21" i="1"/>
  <c r="J20" i="1"/>
  <c r="C20" i="1"/>
  <c r="J22" i="1"/>
  <c r="C22" i="1"/>
  <c r="AD19" i="1"/>
  <c r="AC19" i="1"/>
  <c r="AB19" i="1"/>
  <c r="AA19" i="1"/>
  <c r="Z19" i="1"/>
  <c r="Y19" i="1"/>
  <c r="W19" i="1"/>
  <c r="V19" i="1"/>
  <c r="U19" i="1"/>
  <c r="T19" i="1"/>
  <c r="S19" i="1"/>
  <c r="R19" i="1"/>
  <c r="Q19" i="1"/>
  <c r="J19" i="1"/>
  <c r="X19" i="1" s="1"/>
  <c r="B20" i="1" l="1"/>
  <c r="X20" i="1"/>
  <c r="B22" i="1"/>
  <c r="W18" i="1"/>
  <c r="V18" i="1"/>
  <c r="U18" i="1"/>
  <c r="T18" i="1"/>
  <c r="S18" i="1"/>
  <c r="R18" i="1"/>
  <c r="Q18" i="1"/>
  <c r="AD20" i="1" l="1"/>
  <c r="AB20" i="1"/>
  <c r="AA20" i="1"/>
  <c r="Z20" i="1"/>
  <c r="Y20" i="1"/>
  <c r="W20" i="1"/>
  <c r="V20" i="1"/>
  <c r="U20" i="1"/>
  <c r="T20" i="1"/>
  <c r="S20" i="1"/>
  <c r="AC20" i="1"/>
  <c r="R20" i="1"/>
  <c r="Q20" i="1"/>
  <c r="AB22" i="1"/>
  <c r="Y22" i="1"/>
  <c r="W22" i="1"/>
  <c r="R22" i="1"/>
  <c r="AC22" i="1"/>
  <c r="AD22" i="1"/>
  <c r="U22" i="1"/>
  <c r="V22" i="1"/>
  <c r="Z22" i="1"/>
  <c r="AA22" i="1"/>
  <c r="S22" i="1"/>
  <c r="T22" i="1"/>
  <c r="X22" i="1"/>
  <c r="Q22" i="1"/>
  <c r="AD18" i="1"/>
  <c r="AC18" i="1"/>
  <c r="AB18" i="1"/>
  <c r="AA18" i="1"/>
  <c r="Z18" i="1"/>
  <c r="Y18" i="1"/>
  <c r="X18" i="1"/>
  <c r="AD17" i="1" l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</calcChain>
</file>

<file path=xl/sharedStrings.xml><?xml version="1.0" encoding="utf-8"?>
<sst xmlns="http://schemas.openxmlformats.org/spreadsheetml/2006/main" count="250" uniqueCount="44">
  <si>
    <t>單位：人、％</t>
    <phoneticPr fontId="3" type="noConversion"/>
  </si>
  <si>
    <t>年底別</t>
    <phoneticPr fontId="3" type="noConversion"/>
  </si>
  <si>
    <t>人數</t>
    <phoneticPr fontId="3" type="noConversion"/>
  </si>
  <si>
    <t>總計</t>
    <phoneticPr fontId="3" type="noConversion"/>
  </si>
  <si>
    <t>男性</t>
    <phoneticPr fontId="3" type="noConversion"/>
  </si>
  <si>
    <t>女性</t>
    <phoneticPr fontId="3" type="noConversion"/>
  </si>
  <si>
    <t>男性</t>
    <phoneticPr fontId="3" type="noConversion"/>
  </si>
  <si>
    <t>合計</t>
    <phoneticPr fontId="3" type="noConversion"/>
  </si>
  <si>
    <t>25
|
34</t>
    <phoneticPr fontId="3" type="noConversion"/>
  </si>
  <si>
    <t>35
|
44</t>
    <phoneticPr fontId="3" type="noConversion"/>
  </si>
  <si>
    <t>45
|
54</t>
    <phoneticPr fontId="3" type="noConversion"/>
  </si>
  <si>
    <t>55
|
64</t>
    <phoneticPr fontId="3" type="noConversion"/>
  </si>
  <si>
    <r>
      <t>65</t>
    </r>
    <r>
      <rPr>
        <b/>
        <sz val="9"/>
        <rFont val="標楷體"/>
        <family val="4"/>
        <charset val="136"/>
      </rPr>
      <t>歲
以上</t>
    </r>
    <phoneticPr fontId="3" type="noConversion"/>
  </si>
  <si>
    <r>
      <rPr>
        <b/>
        <sz val="9"/>
        <rFont val="標楷體"/>
        <family val="4"/>
        <charset val="136"/>
      </rPr>
      <t xml:space="preserve">未滿
</t>
    </r>
    <r>
      <rPr>
        <b/>
        <sz val="9"/>
        <rFont val="Times New Roman"/>
        <family val="1"/>
      </rPr>
      <t>25</t>
    </r>
    <r>
      <rPr>
        <b/>
        <sz val="9"/>
        <rFont val="標楷體"/>
        <family val="4"/>
        <charset val="136"/>
      </rPr>
      <t>歲</t>
    </r>
    <phoneticPr fontId="3" type="noConversion"/>
  </si>
  <si>
    <t>45
|
54</t>
    <phoneticPr fontId="3" type="noConversion"/>
  </si>
  <si>
    <t>25
|
34</t>
    <phoneticPr fontId="3" type="noConversion"/>
  </si>
  <si>
    <t>55
|
64</t>
    <phoneticPr fontId="3" type="noConversion"/>
  </si>
  <si>
    <r>
      <t>65</t>
    </r>
    <r>
      <rPr>
        <b/>
        <sz val="9"/>
        <rFont val="標楷體"/>
        <family val="4"/>
        <charset val="136"/>
      </rPr>
      <t>歲
以上</t>
    </r>
    <phoneticPr fontId="3" type="noConversion"/>
  </si>
  <si>
    <t>35
|
44</t>
    <phoneticPr fontId="3" type="noConversion"/>
  </si>
  <si>
    <r>
      <t>65</t>
    </r>
    <r>
      <rPr>
        <b/>
        <sz val="9"/>
        <rFont val="標楷體"/>
        <family val="4"/>
        <charset val="136"/>
      </rPr>
      <t>歲
以上</t>
    </r>
    <phoneticPr fontId="3" type="noConversion"/>
  </si>
  <si>
    <t>資料來源：桃園市政府消防局。</t>
    <phoneticPr fontId="3" type="noConversion"/>
  </si>
  <si>
    <t>說明：1.合計與細目不合，係四捨五入所致。</t>
    <phoneticPr fontId="3" type="noConversion"/>
  </si>
  <si>
    <t>102年底</t>
  </si>
  <si>
    <t>103年底</t>
  </si>
  <si>
    <t>104年底</t>
  </si>
  <si>
    <t>105年底</t>
  </si>
  <si>
    <t>98年底</t>
  </si>
  <si>
    <t>99年底</t>
  </si>
  <si>
    <t>100年底</t>
  </si>
  <si>
    <t>101年底</t>
  </si>
  <si>
    <t xml:space="preserve">      2.年齡別統計數據自106年起開始蒐集。</t>
    <phoneticPr fontId="3" type="noConversion"/>
  </si>
  <si>
    <t>-</t>
    <phoneticPr fontId="3" type="noConversion"/>
  </si>
  <si>
    <t>106年底</t>
    <phoneticPr fontId="3" type="noConversion"/>
  </si>
  <si>
    <t>107年底</t>
    <phoneticPr fontId="3" type="noConversion"/>
  </si>
  <si>
    <t>108年底</t>
    <phoneticPr fontId="3" type="noConversion"/>
  </si>
  <si>
    <t>109年底</t>
    <phoneticPr fontId="3" type="noConversion"/>
  </si>
  <si>
    <t>桃園市消防人力</t>
    <phoneticPr fontId="3" type="noConversion"/>
  </si>
  <si>
    <r>
      <rPr>
        <b/>
        <sz val="9"/>
        <rFont val="標楷體"/>
        <family val="4"/>
        <charset val="136"/>
      </rPr>
      <t xml:space="preserve">未滿
</t>
    </r>
    <r>
      <rPr>
        <b/>
        <sz val="9"/>
        <rFont val="Times New Roman"/>
        <family val="1"/>
      </rPr>
      <t>25</t>
    </r>
    <r>
      <rPr>
        <b/>
        <sz val="9"/>
        <rFont val="標楷體"/>
        <family val="4"/>
        <charset val="136"/>
      </rPr>
      <t>歲</t>
    </r>
    <phoneticPr fontId="3" type="noConversion"/>
  </si>
  <si>
    <t>比率</t>
    <phoneticPr fontId="3" type="noConversion"/>
  </si>
  <si>
    <t>110年底</t>
    <phoneticPr fontId="3" type="noConversion"/>
  </si>
  <si>
    <t>111年底</t>
    <phoneticPr fontId="3" type="noConversion"/>
  </si>
  <si>
    <t>112年底</t>
    <phoneticPr fontId="3" type="noConversion"/>
  </si>
  <si>
    <t>113年底</t>
    <phoneticPr fontId="3" type="noConversion"/>
  </si>
  <si>
    <t>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</si>
</sst>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_(* #,##0_);_(* \(#,##0\);_(* &quot;-&quot;_);_(@_)"/>
    <numFmt numFmtId="177" formatCode="_(* #,##0.00_);_(* \(#,##0.00\);_(* &quot;-&quot;_);_(@_)"/>
    <numFmt numFmtId="178" formatCode="0.00_ "/>
  </numFmts>
  <fonts count="12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</cellStyleXfs>
  <cellXfs count="43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176" fontId="11" fillId="0" borderId="0" xfId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176" fontId="11" fillId="0" borderId="11" xfId="1" applyFont="1" applyBorder="1" applyAlignment="1">
      <alignment horizontal="right" vertical="center"/>
    </xf>
    <xf numFmtId="176" fontId="11" fillId="0" borderId="1" xfId="1" applyFont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left" vertical="center"/>
    </xf>
    <xf numFmtId="178" fontId="0" fillId="0" borderId="0" xfId="0" applyNumberFormat="1">
      <alignment vertical="center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1" xfId="0" applyFont="1" applyFill="1" applyBorder="1">
      <alignment vertical="center"/>
    </xf>
    <xf numFmtId="0" fontId="9" fillId="0" borderId="7" xfId="2" applyFont="1" applyFill="1" applyBorder="1" applyAlignment="1">
      <alignment horizontal="center" vertical="center" wrapText="1"/>
    </xf>
    <xf numFmtId="176" fontId="11" fillId="0" borderId="1" xfId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178" fontId="0" fillId="0" borderId="0" xfId="0" applyNumberFormat="1" applyFill="1">
      <alignment vertical="center"/>
    </xf>
    <xf numFmtId="176" fontId="0" fillId="0" borderId="0" xfId="0" applyNumberFormat="1">
      <alignment vertical="center"/>
    </xf>
    <xf numFmtId="176" fontId="11" fillId="0" borderId="16" xfId="1" applyFont="1" applyBorder="1" applyAlignment="1">
      <alignment horizontal="right" vertical="center"/>
    </xf>
    <xf numFmtId="176" fontId="11" fillId="0" borderId="0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3">
    <cellStyle name="一般" xfId="0" builtinId="0"/>
    <cellStyle name="一般 36" xfId="2" xr:uid="{00000000-0005-0000-0000-000001000000}"/>
    <cellStyle name="千分位[0]" xfId="1" builtinId="6"/>
  </cellStyles>
  <dxfs count="0"/>
  <tableStyles count="1" defaultTableStyle="TableStyleMedium2" defaultPivotStyle="PivotStyleLight16">
    <tableStyle name="Invisible" pivot="0" table="0" count="0" xr9:uid="{31325C42-3F85-4A86-85B4-3A5CC5EDEBA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E29"/>
  <sheetViews>
    <sheetView showGridLines="0" tabSelected="1" zoomScale="130" zoomScaleNormal="130" workbookViewId="0">
      <pane ySplit="5" topLeftCell="A12" activePane="bottomLeft" state="frozen"/>
      <selection pane="bottomLeft" activeCell="X27" sqref="X27"/>
    </sheetView>
  </sheetViews>
  <sheetFormatPr defaultRowHeight="16.5" x14ac:dyDescent="0.25"/>
  <cols>
    <col min="1" max="1" width="14.5" customWidth="1"/>
    <col min="3" max="3" width="8.875" customWidth="1"/>
    <col min="4" max="4" width="6.75" customWidth="1"/>
    <col min="5" max="9" width="6.75" style="24" customWidth="1"/>
    <col min="11" max="18" width="6.75" customWidth="1"/>
    <col min="19" max="23" width="6.75" style="24" customWidth="1"/>
    <col min="24" max="30" width="6.75" customWidth="1"/>
  </cols>
  <sheetData>
    <row r="1" spans="1:31" ht="19.5" x14ac:dyDescent="0.25">
      <c r="A1" s="30" t="s">
        <v>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</row>
    <row r="2" spans="1:31" ht="17.25" thickBot="1" x14ac:dyDescent="0.3">
      <c r="A2" s="20"/>
      <c r="B2" s="1"/>
      <c r="C2" s="1"/>
      <c r="D2" s="1"/>
      <c r="E2" s="21"/>
      <c r="F2" s="21"/>
      <c r="G2" s="21"/>
      <c r="H2" s="21"/>
      <c r="I2" s="21"/>
      <c r="J2" s="1"/>
      <c r="K2" s="1"/>
      <c r="L2" s="1"/>
      <c r="M2" s="1"/>
      <c r="N2" s="1"/>
      <c r="O2" s="1"/>
      <c r="P2" s="1"/>
      <c r="Q2" s="1"/>
      <c r="R2" s="2"/>
      <c r="S2" s="25"/>
      <c r="T2" s="25"/>
      <c r="U2" s="25"/>
      <c r="V2" s="25"/>
      <c r="W2" s="25"/>
      <c r="X2" s="2"/>
      <c r="Y2" s="2"/>
      <c r="Z2" s="2"/>
      <c r="AA2" s="2"/>
      <c r="AB2" s="2"/>
      <c r="AC2" s="2"/>
      <c r="AD2" s="3" t="s">
        <v>0</v>
      </c>
      <c r="AE2" s="4"/>
    </row>
    <row r="3" spans="1:31" s="6" customFormat="1" ht="16.899999999999999" customHeight="1" x14ac:dyDescent="0.25">
      <c r="A3" s="31" t="s">
        <v>1</v>
      </c>
      <c r="B3" s="34" t="s">
        <v>2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 t="s">
        <v>38</v>
      </c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5"/>
    </row>
    <row r="4" spans="1:31" x14ac:dyDescent="0.25">
      <c r="A4" s="32"/>
      <c r="B4" s="38" t="s">
        <v>3</v>
      </c>
      <c r="C4" s="40" t="s">
        <v>4</v>
      </c>
      <c r="D4" s="40"/>
      <c r="E4" s="40"/>
      <c r="F4" s="40"/>
      <c r="G4" s="40"/>
      <c r="H4" s="40"/>
      <c r="I4" s="40"/>
      <c r="J4" s="41" t="s">
        <v>5</v>
      </c>
      <c r="K4" s="41"/>
      <c r="L4" s="41"/>
      <c r="M4" s="41"/>
      <c r="N4" s="41"/>
      <c r="O4" s="41"/>
      <c r="P4" s="41"/>
      <c r="Q4" s="40" t="s">
        <v>6</v>
      </c>
      <c r="R4" s="40"/>
      <c r="S4" s="40"/>
      <c r="T4" s="40"/>
      <c r="U4" s="40"/>
      <c r="V4" s="40"/>
      <c r="W4" s="40"/>
      <c r="X4" s="41" t="s">
        <v>5</v>
      </c>
      <c r="Y4" s="41"/>
      <c r="Z4" s="41"/>
      <c r="AA4" s="41"/>
      <c r="AB4" s="41"/>
      <c r="AC4" s="41"/>
      <c r="AD4" s="42"/>
      <c r="AE4" s="4"/>
    </row>
    <row r="5" spans="1:31" ht="36.6" customHeight="1" thickBot="1" x14ac:dyDescent="0.3">
      <c r="A5" s="33"/>
      <c r="B5" s="39"/>
      <c r="C5" s="7" t="s">
        <v>7</v>
      </c>
      <c r="D5" s="8" t="s">
        <v>37</v>
      </c>
      <c r="E5" s="22" t="s">
        <v>8</v>
      </c>
      <c r="F5" s="22" t="s">
        <v>9</v>
      </c>
      <c r="G5" s="22" t="s">
        <v>10</v>
      </c>
      <c r="H5" s="22" t="s">
        <v>11</v>
      </c>
      <c r="I5" s="22" t="s">
        <v>12</v>
      </c>
      <c r="J5" s="7" t="s">
        <v>7</v>
      </c>
      <c r="K5" s="8" t="s">
        <v>13</v>
      </c>
      <c r="L5" s="8" t="s">
        <v>8</v>
      </c>
      <c r="M5" s="8" t="s">
        <v>9</v>
      </c>
      <c r="N5" s="8" t="s">
        <v>14</v>
      </c>
      <c r="O5" s="8" t="s">
        <v>11</v>
      </c>
      <c r="P5" s="8" t="s">
        <v>12</v>
      </c>
      <c r="Q5" s="7" t="s">
        <v>7</v>
      </c>
      <c r="R5" s="8" t="s">
        <v>13</v>
      </c>
      <c r="S5" s="22" t="s">
        <v>15</v>
      </c>
      <c r="T5" s="22" t="s">
        <v>9</v>
      </c>
      <c r="U5" s="22" t="s">
        <v>10</v>
      </c>
      <c r="V5" s="22" t="s">
        <v>16</v>
      </c>
      <c r="W5" s="22" t="s">
        <v>17</v>
      </c>
      <c r="X5" s="7" t="s">
        <v>7</v>
      </c>
      <c r="Y5" s="8" t="s">
        <v>13</v>
      </c>
      <c r="Z5" s="8" t="s">
        <v>8</v>
      </c>
      <c r="AA5" s="8" t="s">
        <v>18</v>
      </c>
      <c r="AB5" s="8" t="s">
        <v>10</v>
      </c>
      <c r="AC5" s="8" t="s">
        <v>11</v>
      </c>
      <c r="AD5" s="9" t="s">
        <v>19</v>
      </c>
      <c r="AE5" s="4"/>
    </row>
    <row r="6" spans="1:31" ht="17.25" customHeight="1" x14ac:dyDescent="0.25">
      <c r="A6" s="10" t="s">
        <v>26</v>
      </c>
      <c r="B6" s="11">
        <v>922</v>
      </c>
      <c r="C6" s="11">
        <v>841</v>
      </c>
      <c r="D6" s="11" t="s">
        <v>31</v>
      </c>
      <c r="E6" s="11" t="s">
        <v>31</v>
      </c>
      <c r="F6" s="11" t="s">
        <v>31</v>
      </c>
      <c r="G6" s="11" t="s">
        <v>31</v>
      </c>
      <c r="H6" s="11" t="s">
        <v>31</v>
      </c>
      <c r="I6" s="11" t="s">
        <v>31</v>
      </c>
      <c r="J6" s="11">
        <v>81</v>
      </c>
      <c r="K6" s="11" t="s">
        <v>31</v>
      </c>
      <c r="L6" s="11" t="s">
        <v>31</v>
      </c>
      <c r="M6" s="11" t="s">
        <v>31</v>
      </c>
      <c r="N6" s="11" t="s">
        <v>31</v>
      </c>
      <c r="O6" s="11" t="s">
        <v>31</v>
      </c>
      <c r="P6" s="11" t="s">
        <v>31</v>
      </c>
      <c r="Q6" s="12">
        <v>91.21</v>
      </c>
      <c r="R6" s="11" t="s">
        <v>31</v>
      </c>
      <c r="S6" s="11" t="s">
        <v>31</v>
      </c>
      <c r="T6" s="11" t="s">
        <v>31</v>
      </c>
      <c r="U6" s="11" t="s">
        <v>31</v>
      </c>
      <c r="V6" s="11" t="s">
        <v>31</v>
      </c>
      <c r="W6" s="11" t="s">
        <v>31</v>
      </c>
      <c r="X6" s="12">
        <v>8.7899999999999991</v>
      </c>
      <c r="Y6" s="11" t="s">
        <v>31</v>
      </c>
      <c r="Z6" s="11" t="s">
        <v>31</v>
      </c>
      <c r="AA6" s="11" t="s">
        <v>31</v>
      </c>
      <c r="AB6" s="11" t="s">
        <v>31</v>
      </c>
      <c r="AC6" s="11" t="s">
        <v>31</v>
      </c>
      <c r="AD6" s="11" t="s">
        <v>31</v>
      </c>
      <c r="AE6" s="4"/>
    </row>
    <row r="7" spans="1:31" ht="17.25" customHeight="1" x14ac:dyDescent="0.25">
      <c r="A7" s="10" t="s">
        <v>27</v>
      </c>
      <c r="B7" s="11">
        <v>965</v>
      </c>
      <c r="C7" s="11">
        <v>863</v>
      </c>
      <c r="D7" s="11" t="s">
        <v>31</v>
      </c>
      <c r="E7" s="11" t="s">
        <v>31</v>
      </c>
      <c r="F7" s="11" t="s">
        <v>31</v>
      </c>
      <c r="G7" s="11" t="s">
        <v>31</v>
      </c>
      <c r="H7" s="11" t="s">
        <v>31</v>
      </c>
      <c r="I7" s="11" t="s">
        <v>31</v>
      </c>
      <c r="J7" s="11">
        <v>102</v>
      </c>
      <c r="K7" s="11" t="s">
        <v>31</v>
      </c>
      <c r="L7" s="11" t="s">
        <v>31</v>
      </c>
      <c r="M7" s="11" t="s">
        <v>31</v>
      </c>
      <c r="N7" s="11" t="s">
        <v>31</v>
      </c>
      <c r="O7" s="11" t="s">
        <v>31</v>
      </c>
      <c r="P7" s="11" t="s">
        <v>31</v>
      </c>
      <c r="Q7" s="12">
        <v>89.43</v>
      </c>
      <c r="R7" s="11" t="s">
        <v>31</v>
      </c>
      <c r="S7" s="11" t="s">
        <v>31</v>
      </c>
      <c r="T7" s="11" t="s">
        <v>31</v>
      </c>
      <c r="U7" s="11" t="s">
        <v>31</v>
      </c>
      <c r="V7" s="11" t="s">
        <v>31</v>
      </c>
      <c r="W7" s="11" t="s">
        <v>31</v>
      </c>
      <c r="X7" s="12">
        <v>10.57</v>
      </c>
      <c r="Y7" s="11" t="s">
        <v>31</v>
      </c>
      <c r="Z7" s="11" t="s">
        <v>31</v>
      </c>
      <c r="AA7" s="11" t="s">
        <v>31</v>
      </c>
      <c r="AB7" s="11" t="s">
        <v>31</v>
      </c>
      <c r="AC7" s="11" t="s">
        <v>31</v>
      </c>
      <c r="AD7" s="11" t="s">
        <v>31</v>
      </c>
      <c r="AE7" s="4"/>
    </row>
    <row r="8" spans="1:31" ht="17.25" customHeight="1" x14ac:dyDescent="0.25">
      <c r="A8" s="10" t="s">
        <v>28</v>
      </c>
      <c r="B8" s="11">
        <v>1015</v>
      </c>
      <c r="C8" s="11">
        <v>905</v>
      </c>
      <c r="D8" s="11" t="s">
        <v>31</v>
      </c>
      <c r="E8" s="11" t="s">
        <v>31</v>
      </c>
      <c r="F8" s="11" t="s">
        <v>31</v>
      </c>
      <c r="G8" s="11" t="s">
        <v>31</v>
      </c>
      <c r="H8" s="11" t="s">
        <v>31</v>
      </c>
      <c r="I8" s="11" t="s">
        <v>31</v>
      </c>
      <c r="J8" s="11">
        <v>110</v>
      </c>
      <c r="K8" s="11" t="s">
        <v>31</v>
      </c>
      <c r="L8" s="11" t="s">
        <v>31</v>
      </c>
      <c r="M8" s="11" t="s">
        <v>31</v>
      </c>
      <c r="N8" s="11" t="s">
        <v>31</v>
      </c>
      <c r="O8" s="11" t="s">
        <v>31</v>
      </c>
      <c r="P8" s="11" t="s">
        <v>31</v>
      </c>
      <c r="Q8" s="12">
        <v>89.16</v>
      </c>
      <c r="R8" s="11" t="s">
        <v>31</v>
      </c>
      <c r="S8" s="11" t="s">
        <v>31</v>
      </c>
      <c r="T8" s="11" t="s">
        <v>31</v>
      </c>
      <c r="U8" s="11" t="s">
        <v>31</v>
      </c>
      <c r="V8" s="11" t="s">
        <v>31</v>
      </c>
      <c r="W8" s="11" t="s">
        <v>31</v>
      </c>
      <c r="X8" s="12">
        <v>10.84</v>
      </c>
      <c r="Y8" s="11" t="s">
        <v>31</v>
      </c>
      <c r="Z8" s="11" t="s">
        <v>31</v>
      </c>
      <c r="AA8" s="11" t="s">
        <v>31</v>
      </c>
      <c r="AB8" s="11" t="s">
        <v>31</v>
      </c>
      <c r="AC8" s="11" t="s">
        <v>31</v>
      </c>
      <c r="AD8" s="11" t="s">
        <v>31</v>
      </c>
      <c r="AE8" s="4"/>
    </row>
    <row r="9" spans="1:31" ht="17.25" customHeight="1" x14ac:dyDescent="0.25">
      <c r="A9" s="10" t="s">
        <v>29</v>
      </c>
      <c r="B9" s="11">
        <v>1022</v>
      </c>
      <c r="C9" s="11">
        <v>902</v>
      </c>
      <c r="D9" s="11" t="s">
        <v>31</v>
      </c>
      <c r="E9" s="11" t="s">
        <v>31</v>
      </c>
      <c r="F9" s="11" t="s">
        <v>31</v>
      </c>
      <c r="G9" s="11" t="s">
        <v>31</v>
      </c>
      <c r="H9" s="11" t="s">
        <v>31</v>
      </c>
      <c r="I9" s="11" t="s">
        <v>31</v>
      </c>
      <c r="J9" s="11">
        <v>120</v>
      </c>
      <c r="K9" s="11" t="s">
        <v>31</v>
      </c>
      <c r="L9" s="11" t="s">
        <v>31</v>
      </c>
      <c r="M9" s="11" t="s">
        <v>31</v>
      </c>
      <c r="N9" s="11" t="s">
        <v>31</v>
      </c>
      <c r="O9" s="11" t="s">
        <v>31</v>
      </c>
      <c r="P9" s="11" t="s">
        <v>31</v>
      </c>
      <c r="Q9" s="12">
        <v>88.26</v>
      </c>
      <c r="R9" s="11" t="s">
        <v>31</v>
      </c>
      <c r="S9" s="11" t="s">
        <v>31</v>
      </c>
      <c r="T9" s="11" t="s">
        <v>31</v>
      </c>
      <c r="U9" s="11" t="s">
        <v>31</v>
      </c>
      <c r="V9" s="11" t="s">
        <v>31</v>
      </c>
      <c r="W9" s="11" t="s">
        <v>31</v>
      </c>
      <c r="X9" s="12">
        <v>11.74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4"/>
    </row>
    <row r="10" spans="1:31" ht="17.25" customHeight="1" x14ac:dyDescent="0.25">
      <c r="A10" s="10" t="s">
        <v>22</v>
      </c>
      <c r="B10" s="11">
        <v>1024</v>
      </c>
      <c r="C10" s="11">
        <v>901</v>
      </c>
      <c r="D10" s="11" t="s">
        <v>31</v>
      </c>
      <c r="E10" s="11" t="s">
        <v>31</v>
      </c>
      <c r="F10" s="11" t="s">
        <v>31</v>
      </c>
      <c r="G10" s="11" t="s">
        <v>31</v>
      </c>
      <c r="H10" s="11" t="s">
        <v>31</v>
      </c>
      <c r="I10" s="11" t="s">
        <v>31</v>
      </c>
      <c r="J10" s="11">
        <v>123</v>
      </c>
      <c r="K10" s="11" t="s">
        <v>31</v>
      </c>
      <c r="L10" s="11" t="s">
        <v>31</v>
      </c>
      <c r="M10" s="11" t="s">
        <v>31</v>
      </c>
      <c r="N10" s="11" t="s">
        <v>31</v>
      </c>
      <c r="O10" s="11" t="s">
        <v>31</v>
      </c>
      <c r="P10" s="11" t="s">
        <v>31</v>
      </c>
      <c r="Q10" s="12">
        <v>87.99</v>
      </c>
      <c r="R10" s="11" t="s">
        <v>31</v>
      </c>
      <c r="S10" s="11" t="s">
        <v>31</v>
      </c>
      <c r="T10" s="11" t="s">
        <v>31</v>
      </c>
      <c r="U10" s="11" t="s">
        <v>31</v>
      </c>
      <c r="V10" s="11" t="s">
        <v>31</v>
      </c>
      <c r="W10" s="11" t="s">
        <v>31</v>
      </c>
      <c r="X10" s="12">
        <v>12.01</v>
      </c>
      <c r="Y10" s="11" t="s">
        <v>31</v>
      </c>
      <c r="Z10" s="11" t="s">
        <v>31</v>
      </c>
      <c r="AA10" s="11" t="s">
        <v>31</v>
      </c>
      <c r="AB10" s="11" t="s">
        <v>31</v>
      </c>
      <c r="AC10" s="11" t="s">
        <v>31</v>
      </c>
      <c r="AD10" s="11" t="s">
        <v>31</v>
      </c>
      <c r="AE10" s="4"/>
    </row>
    <row r="11" spans="1:31" ht="17.25" customHeight="1" x14ac:dyDescent="0.25">
      <c r="A11" s="10" t="s">
        <v>23</v>
      </c>
      <c r="B11" s="11">
        <v>1071</v>
      </c>
      <c r="C11" s="11">
        <v>945</v>
      </c>
      <c r="D11" s="11" t="s">
        <v>31</v>
      </c>
      <c r="E11" s="11" t="s">
        <v>31</v>
      </c>
      <c r="F11" s="11" t="s">
        <v>31</v>
      </c>
      <c r="G11" s="11" t="s">
        <v>31</v>
      </c>
      <c r="H11" s="11" t="s">
        <v>31</v>
      </c>
      <c r="I11" s="11" t="s">
        <v>31</v>
      </c>
      <c r="J11" s="11">
        <v>126</v>
      </c>
      <c r="K11" s="11" t="s">
        <v>31</v>
      </c>
      <c r="L11" s="11" t="s">
        <v>31</v>
      </c>
      <c r="M11" s="11" t="s">
        <v>31</v>
      </c>
      <c r="N11" s="11" t="s">
        <v>31</v>
      </c>
      <c r="O11" s="11" t="s">
        <v>31</v>
      </c>
      <c r="P11" s="11" t="s">
        <v>31</v>
      </c>
      <c r="Q11" s="12">
        <v>88.24</v>
      </c>
      <c r="R11" s="11" t="s">
        <v>31</v>
      </c>
      <c r="S11" s="11" t="s">
        <v>31</v>
      </c>
      <c r="T11" s="11" t="s">
        <v>31</v>
      </c>
      <c r="U11" s="11" t="s">
        <v>31</v>
      </c>
      <c r="V11" s="11" t="s">
        <v>31</v>
      </c>
      <c r="W11" s="11" t="s">
        <v>31</v>
      </c>
      <c r="X11" s="12">
        <v>11.76</v>
      </c>
      <c r="Y11" s="11" t="s">
        <v>31</v>
      </c>
      <c r="Z11" s="11" t="s">
        <v>31</v>
      </c>
      <c r="AA11" s="11" t="s">
        <v>31</v>
      </c>
      <c r="AB11" s="11" t="s">
        <v>31</v>
      </c>
      <c r="AC11" s="11" t="s">
        <v>31</v>
      </c>
      <c r="AD11" s="11" t="s">
        <v>31</v>
      </c>
      <c r="AE11" s="4"/>
    </row>
    <row r="12" spans="1:31" ht="17.25" customHeight="1" x14ac:dyDescent="0.25">
      <c r="A12" s="10" t="s">
        <v>24</v>
      </c>
      <c r="B12" s="11">
        <v>1125</v>
      </c>
      <c r="C12" s="11">
        <v>990</v>
      </c>
      <c r="D12" s="11" t="s">
        <v>31</v>
      </c>
      <c r="E12" s="11" t="s">
        <v>31</v>
      </c>
      <c r="F12" s="11" t="s">
        <v>31</v>
      </c>
      <c r="G12" s="11" t="s">
        <v>31</v>
      </c>
      <c r="H12" s="11" t="s">
        <v>31</v>
      </c>
      <c r="I12" s="11" t="s">
        <v>31</v>
      </c>
      <c r="J12" s="11">
        <v>135</v>
      </c>
      <c r="K12" s="11" t="s">
        <v>31</v>
      </c>
      <c r="L12" s="11" t="s">
        <v>31</v>
      </c>
      <c r="M12" s="11" t="s">
        <v>31</v>
      </c>
      <c r="N12" s="11" t="s">
        <v>31</v>
      </c>
      <c r="O12" s="11" t="s">
        <v>31</v>
      </c>
      <c r="P12" s="11" t="s">
        <v>31</v>
      </c>
      <c r="Q12" s="12">
        <v>88</v>
      </c>
      <c r="R12" s="11" t="s">
        <v>31</v>
      </c>
      <c r="S12" s="11" t="s">
        <v>31</v>
      </c>
      <c r="T12" s="11" t="s">
        <v>31</v>
      </c>
      <c r="U12" s="11" t="s">
        <v>31</v>
      </c>
      <c r="V12" s="11" t="s">
        <v>31</v>
      </c>
      <c r="W12" s="11" t="s">
        <v>31</v>
      </c>
      <c r="X12" s="12">
        <v>12</v>
      </c>
      <c r="Y12" s="11" t="s">
        <v>31</v>
      </c>
      <c r="Z12" s="11" t="s">
        <v>31</v>
      </c>
      <c r="AA12" s="11" t="s">
        <v>31</v>
      </c>
      <c r="AB12" s="11" t="s">
        <v>31</v>
      </c>
      <c r="AC12" s="11" t="s">
        <v>31</v>
      </c>
      <c r="AD12" s="11" t="s">
        <v>31</v>
      </c>
      <c r="AE12" s="4"/>
    </row>
    <row r="13" spans="1:31" ht="17.25" customHeight="1" x14ac:dyDescent="0.25">
      <c r="A13" s="10" t="s">
        <v>25</v>
      </c>
      <c r="B13" s="11">
        <v>1196</v>
      </c>
      <c r="C13" s="11">
        <v>1059</v>
      </c>
      <c r="D13" s="11" t="s">
        <v>31</v>
      </c>
      <c r="E13" s="11" t="s">
        <v>31</v>
      </c>
      <c r="F13" s="11" t="s">
        <v>31</v>
      </c>
      <c r="G13" s="11" t="s">
        <v>31</v>
      </c>
      <c r="H13" s="11" t="s">
        <v>31</v>
      </c>
      <c r="I13" s="11" t="s">
        <v>31</v>
      </c>
      <c r="J13" s="11">
        <v>137</v>
      </c>
      <c r="K13" s="11" t="s">
        <v>31</v>
      </c>
      <c r="L13" s="11" t="s">
        <v>31</v>
      </c>
      <c r="M13" s="11" t="s">
        <v>31</v>
      </c>
      <c r="N13" s="11" t="s">
        <v>31</v>
      </c>
      <c r="O13" s="11" t="s">
        <v>31</v>
      </c>
      <c r="P13" s="11" t="s">
        <v>31</v>
      </c>
      <c r="Q13" s="12">
        <v>88.55</v>
      </c>
      <c r="R13" s="11" t="s">
        <v>31</v>
      </c>
      <c r="S13" s="11" t="s">
        <v>31</v>
      </c>
      <c r="T13" s="11" t="s">
        <v>31</v>
      </c>
      <c r="U13" s="11" t="s">
        <v>31</v>
      </c>
      <c r="V13" s="11" t="s">
        <v>31</v>
      </c>
      <c r="W13" s="11" t="s">
        <v>31</v>
      </c>
      <c r="X13" s="12">
        <v>11.45</v>
      </c>
      <c r="Y13" s="11" t="s">
        <v>31</v>
      </c>
      <c r="Z13" s="11" t="s">
        <v>31</v>
      </c>
      <c r="AA13" s="11" t="s">
        <v>31</v>
      </c>
      <c r="AB13" s="11" t="s">
        <v>31</v>
      </c>
      <c r="AC13" s="11" t="s">
        <v>31</v>
      </c>
      <c r="AD13" s="11" t="s">
        <v>31</v>
      </c>
      <c r="AE13" s="4"/>
    </row>
    <row r="14" spans="1:31" x14ac:dyDescent="0.25">
      <c r="A14" s="10" t="s">
        <v>32</v>
      </c>
      <c r="B14" s="11">
        <v>1283</v>
      </c>
      <c r="C14" s="11">
        <v>1134</v>
      </c>
      <c r="D14" s="11">
        <v>209</v>
      </c>
      <c r="E14" s="11">
        <v>504</v>
      </c>
      <c r="F14" s="11">
        <v>288</v>
      </c>
      <c r="G14" s="11">
        <v>118</v>
      </c>
      <c r="H14" s="11">
        <v>15</v>
      </c>
      <c r="I14" s="11">
        <v>0</v>
      </c>
      <c r="J14" s="11">
        <v>149</v>
      </c>
      <c r="K14" s="11">
        <v>17</v>
      </c>
      <c r="L14" s="11">
        <v>57</v>
      </c>
      <c r="M14" s="11">
        <v>52</v>
      </c>
      <c r="N14" s="11">
        <v>16</v>
      </c>
      <c r="O14" s="11">
        <v>7</v>
      </c>
      <c r="P14" s="11">
        <v>0</v>
      </c>
      <c r="Q14" s="12">
        <f t="shared" ref="Q14:AD18" si="0">ROUND(+C14/$B14*100,2)</f>
        <v>88.39</v>
      </c>
      <c r="R14" s="12">
        <f t="shared" si="0"/>
        <v>16.29</v>
      </c>
      <c r="S14" s="12">
        <f t="shared" si="0"/>
        <v>39.28</v>
      </c>
      <c r="T14" s="12">
        <f t="shared" si="0"/>
        <v>22.45</v>
      </c>
      <c r="U14" s="12">
        <f t="shared" si="0"/>
        <v>9.1999999999999993</v>
      </c>
      <c r="V14" s="12">
        <f t="shared" si="0"/>
        <v>1.17</v>
      </c>
      <c r="W14" s="12">
        <f t="shared" si="0"/>
        <v>0</v>
      </c>
      <c r="X14" s="12">
        <f t="shared" si="0"/>
        <v>11.61</v>
      </c>
      <c r="Y14" s="12">
        <f t="shared" si="0"/>
        <v>1.33</v>
      </c>
      <c r="Z14" s="12">
        <f t="shared" si="0"/>
        <v>4.4400000000000004</v>
      </c>
      <c r="AA14" s="12">
        <f t="shared" si="0"/>
        <v>4.05</v>
      </c>
      <c r="AB14" s="12">
        <f t="shared" si="0"/>
        <v>1.25</v>
      </c>
      <c r="AC14" s="12">
        <f t="shared" si="0"/>
        <v>0.55000000000000004</v>
      </c>
      <c r="AD14" s="12">
        <f t="shared" si="0"/>
        <v>0</v>
      </c>
      <c r="AE14" s="4"/>
    </row>
    <row r="15" spans="1:31" x14ac:dyDescent="0.25">
      <c r="A15" s="10" t="s">
        <v>33</v>
      </c>
      <c r="B15" s="11">
        <v>1390</v>
      </c>
      <c r="C15" s="11">
        <v>1223</v>
      </c>
      <c r="D15" s="11">
        <v>187</v>
      </c>
      <c r="E15" s="11">
        <v>574</v>
      </c>
      <c r="F15" s="11">
        <v>315</v>
      </c>
      <c r="G15" s="11">
        <v>124</v>
      </c>
      <c r="H15" s="11">
        <v>22</v>
      </c>
      <c r="I15" s="11">
        <v>1</v>
      </c>
      <c r="J15" s="11">
        <v>167</v>
      </c>
      <c r="K15" s="11">
        <v>19</v>
      </c>
      <c r="L15" s="11">
        <v>70</v>
      </c>
      <c r="M15" s="11">
        <v>57</v>
      </c>
      <c r="N15" s="11">
        <v>13</v>
      </c>
      <c r="O15" s="11">
        <v>8</v>
      </c>
      <c r="P15" s="11">
        <v>0</v>
      </c>
      <c r="Q15" s="12">
        <f t="shared" si="0"/>
        <v>87.99</v>
      </c>
      <c r="R15" s="12">
        <f t="shared" si="0"/>
        <v>13.45</v>
      </c>
      <c r="S15" s="12">
        <f t="shared" si="0"/>
        <v>41.29</v>
      </c>
      <c r="T15" s="12">
        <f t="shared" si="0"/>
        <v>22.66</v>
      </c>
      <c r="U15" s="12">
        <f t="shared" si="0"/>
        <v>8.92</v>
      </c>
      <c r="V15" s="12">
        <f t="shared" si="0"/>
        <v>1.58</v>
      </c>
      <c r="W15" s="12">
        <f t="shared" si="0"/>
        <v>7.0000000000000007E-2</v>
      </c>
      <c r="X15" s="12">
        <f t="shared" si="0"/>
        <v>12.01</v>
      </c>
      <c r="Y15" s="12">
        <f t="shared" si="0"/>
        <v>1.37</v>
      </c>
      <c r="Z15" s="12">
        <f t="shared" si="0"/>
        <v>5.04</v>
      </c>
      <c r="AA15" s="12">
        <f t="shared" si="0"/>
        <v>4.0999999999999996</v>
      </c>
      <c r="AB15" s="12">
        <f t="shared" si="0"/>
        <v>0.94</v>
      </c>
      <c r="AC15" s="12">
        <f t="shared" si="0"/>
        <v>0.57999999999999996</v>
      </c>
      <c r="AD15" s="12">
        <f t="shared" si="0"/>
        <v>0</v>
      </c>
      <c r="AE15" s="4"/>
    </row>
    <row r="16" spans="1:31" x14ac:dyDescent="0.25">
      <c r="A16" s="10" t="s">
        <v>34</v>
      </c>
      <c r="B16" s="11">
        <v>1522</v>
      </c>
      <c r="C16" s="11">
        <v>1340</v>
      </c>
      <c r="D16" s="11">
        <v>141</v>
      </c>
      <c r="E16" s="11">
        <v>682</v>
      </c>
      <c r="F16" s="11">
        <v>358</v>
      </c>
      <c r="G16" s="11">
        <v>131</v>
      </c>
      <c r="H16" s="11">
        <v>27</v>
      </c>
      <c r="I16" s="11">
        <v>1</v>
      </c>
      <c r="J16" s="11">
        <v>182</v>
      </c>
      <c r="K16" s="11">
        <v>24</v>
      </c>
      <c r="L16" s="11">
        <v>68</v>
      </c>
      <c r="M16" s="11">
        <v>68</v>
      </c>
      <c r="N16" s="11">
        <v>12</v>
      </c>
      <c r="O16" s="11">
        <v>10</v>
      </c>
      <c r="P16" s="11">
        <v>0</v>
      </c>
      <c r="Q16" s="12">
        <f t="shared" si="0"/>
        <v>88.04</v>
      </c>
      <c r="R16" s="12">
        <f t="shared" si="0"/>
        <v>9.26</v>
      </c>
      <c r="S16" s="12">
        <f t="shared" si="0"/>
        <v>44.81</v>
      </c>
      <c r="T16" s="12">
        <f t="shared" si="0"/>
        <v>23.52</v>
      </c>
      <c r="U16" s="12">
        <f t="shared" si="0"/>
        <v>8.61</v>
      </c>
      <c r="V16" s="12">
        <f t="shared" si="0"/>
        <v>1.77</v>
      </c>
      <c r="W16" s="12">
        <f t="shared" si="0"/>
        <v>7.0000000000000007E-2</v>
      </c>
      <c r="X16" s="12">
        <f t="shared" si="0"/>
        <v>11.96</v>
      </c>
      <c r="Y16" s="12">
        <f t="shared" si="0"/>
        <v>1.58</v>
      </c>
      <c r="Z16" s="12">
        <f t="shared" si="0"/>
        <v>4.47</v>
      </c>
      <c r="AA16" s="12">
        <f t="shared" si="0"/>
        <v>4.47</v>
      </c>
      <c r="AB16" s="12">
        <f t="shared" si="0"/>
        <v>0.79</v>
      </c>
      <c r="AC16" s="12">
        <f t="shared" si="0"/>
        <v>0.66</v>
      </c>
      <c r="AD16" s="12">
        <f t="shared" si="0"/>
        <v>0</v>
      </c>
    </row>
    <row r="17" spans="1:30" x14ac:dyDescent="0.25">
      <c r="A17" s="10" t="s">
        <v>35</v>
      </c>
      <c r="B17" s="11">
        <v>1563</v>
      </c>
      <c r="C17" s="11">
        <v>1375</v>
      </c>
      <c r="D17" s="11">
        <v>99</v>
      </c>
      <c r="E17" s="11">
        <v>691</v>
      </c>
      <c r="F17" s="11">
        <v>421</v>
      </c>
      <c r="G17" s="11">
        <v>131</v>
      </c>
      <c r="H17" s="11">
        <v>32</v>
      </c>
      <c r="I17" s="11">
        <v>1</v>
      </c>
      <c r="J17" s="11">
        <v>188</v>
      </c>
      <c r="K17" s="11">
        <v>22</v>
      </c>
      <c r="L17" s="11">
        <v>69</v>
      </c>
      <c r="M17" s="11">
        <v>75</v>
      </c>
      <c r="N17" s="11">
        <v>12</v>
      </c>
      <c r="O17" s="11">
        <v>10</v>
      </c>
      <c r="P17" s="11">
        <v>0</v>
      </c>
      <c r="Q17" s="12">
        <f t="shared" si="0"/>
        <v>87.97</v>
      </c>
      <c r="R17" s="12">
        <f t="shared" si="0"/>
        <v>6.33</v>
      </c>
      <c r="S17" s="12">
        <f t="shared" si="0"/>
        <v>44.21</v>
      </c>
      <c r="T17" s="12">
        <f t="shared" si="0"/>
        <v>26.94</v>
      </c>
      <c r="U17" s="12">
        <f t="shared" si="0"/>
        <v>8.3800000000000008</v>
      </c>
      <c r="V17" s="12">
        <f t="shared" si="0"/>
        <v>2.0499999999999998</v>
      </c>
      <c r="W17" s="12">
        <f t="shared" si="0"/>
        <v>0.06</v>
      </c>
      <c r="X17" s="12">
        <f t="shared" si="0"/>
        <v>12.03</v>
      </c>
      <c r="Y17" s="12">
        <f t="shared" si="0"/>
        <v>1.41</v>
      </c>
      <c r="Z17" s="12">
        <f t="shared" si="0"/>
        <v>4.41</v>
      </c>
      <c r="AA17" s="12">
        <f t="shared" si="0"/>
        <v>4.8</v>
      </c>
      <c r="AB17" s="12">
        <f t="shared" si="0"/>
        <v>0.77</v>
      </c>
      <c r="AC17" s="12">
        <f t="shared" si="0"/>
        <v>0.64</v>
      </c>
      <c r="AD17" s="12">
        <f t="shared" si="0"/>
        <v>0</v>
      </c>
    </row>
    <row r="18" spans="1:30" x14ac:dyDescent="0.25">
      <c r="A18" s="10" t="s">
        <v>39</v>
      </c>
      <c r="B18" s="11">
        <v>1600</v>
      </c>
      <c r="C18" s="11">
        <v>1407</v>
      </c>
      <c r="D18" s="11">
        <v>53</v>
      </c>
      <c r="E18" s="11">
        <v>701</v>
      </c>
      <c r="F18" s="11">
        <v>472</v>
      </c>
      <c r="G18" s="11">
        <v>136</v>
      </c>
      <c r="H18" s="11">
        <v>43</v>
      </c>
      <c r="I18" s="11">
        <v>2</v>
      </c>
      <c r="J18" s="11">
        <v>193</v>
      </c>
      <c r="K18" s="11">
        <v>16</v>
      </c>
      <c r="L18" s="11">
        <v>72</v>
      </c>
      <c r="M18" s="11">
        <v>76</v>
      </c>
      <c r="N18" s="11">
        <v>19</v>
      </c>
      <c r="O18" s="11">
        <v>10</v>
      </c>
      <c r="P18" s="11">
        <v>0</v>
      </c>
      <c r="Q18" s="12">
        <f t="shared" ref="Q18:Q22" si="1">ROUND(+C18/$B18*100,2)</f>
        <v>87.94</v>
      </c>
      <c r="R18" s="12">
        <f t="shared" ref="R18:R19" si="2">ROUND(+D18/$B18*100,2)</f>
        <v>3.31</v>
      </c>
      <c r="S18" s="12">
        <f t="shared" ref="S18:S19" si="3">ROUND(+E18/$B18*100,2)</f>
        <v>43.81</v>
      </c>
      <c r="T18" s="12">
        <f t="shared" ref="T18:T19" si="4">ROUND(+F18/$B18*100,2)</f>
        <v>29.5</v>
      </c>
      <c r="U18" s="12">
        <f t="shared" ref="U18:U19" si="5">ROUND(+G18/$B18*100,2)</f>
        <v>8.5</v>
      </c>
      <c r="V18" s="12">
        <f t="shared" ref="V18:V19" si="6">ROUND(+H18/$B18*100,2)</f>
        <v>2.69</v>
      </c>
      <c r="W18" s="12">
        <f t="shared" ref="W18:W19" si="7">ROUND(+I18/$B18*100,2)</f>
        <v>0.13</v>
      </c>
      <c r="X18" s="12">
        <f t="shared" si="0"/>
        <v>12.06</v>
      </c>
      <c r="Y18" s="12">
        <f t="shared" si="0"/>
        <v>1</v>
      </c>
      <c r="Z18" s="12">
        <f t="shared" si="0"/>
        <v>4.5</v>
      </c>
      <c r="AA18" s="12">
        <f t="shared" si="0"/>
        <v>4.75</v>
      </c>
      <c r="AB18" s="12">
        <f t="shared" si="0"/>
        <v>1.19</v>
      </c>
      <c r="AC18" s="12">
        <f t="shared" si="0"/>
        <v>0.63</v>
      </c>
      <c r="AD18" s="12">
        <f t="shared" si="0"/>
        <v>0</v>
      </c>
    </row>
    <row r="19" spans="1:30" x14ac:dyDescent="0.25">
      <c r="A19" s="10" t="s">
        <v>40</v>
      </c>
      <c r="B19" s="11">
        <v>1647</v>
      </c>
      <c r="C19" s="11">
        <v>1443</v>
      </c>
      <c r="D19" s="11">
        <v>58</v>
      </c>
      <c r="E19" s="11">
        <v>681</v>
      </c>
      <c r="F19" s="11">
        <v>501</v>
      </c>
      <c r="G19" s="11">
        <v>163</v>
      </c>
      <c r="H19" s="11">
        <v>40</v>
      </c>
      <c r="I19" s="11">
        <v>0</v>
      </c>
      <c r="J19" s="11">
        <f>SUM(K19:P19)</f>
        <v>204</v>
      </c>
      <c r="K19" s="11">
        <v>15</v>
      </c>
      <c r="L19" s="11">
        <v>79</v>
      </c>
      <c r="M19" s="11">
        <v>76</v>
      </c>
      <c r="N19" s="11">
        <v>26</v>
      </c>
      <c r="O19" s="11">
        <v>8</v>
      </c>
      <c r="P19" s="11">
        <v>0</v>
      </c>
      <c r="Q19" s="12">
        <f t="shared" si="1"/>
        <v>87.61</v>
      </c>
      <c r="R19" s="12">
        <f t="shared" si="2"/>
        <v>3.52</v>
      </c>
      <c r="S19" s="12">
        <f t="shared" si="3"/>
        <v>41.35</v>
      </c>
      <c r="T19" s="12">
        <f t="shared" si="4"/>
        <v>30.42</v>
      </c>
      <c r="U19" s="12">
        <f t="shared" si="5"/>
        <v>9.9</v>
      </c>
      <c r="V19" s="12">
        <f t="shared" si="6"/>
        <v>2.4300000000000002</v>
      </c>
      <c r="W19" s="12">
        <f t="shared" si="7"/>
        <v>0</v>
      </c>
      <c r="X19" s="12">
        <f t="shared" ref="X19:X22" si="8">ROUND(+J19/$B19*100,2)</f>
        <v>12.39</v>
      </c>
      <c r="Y19" s="12">
        <f t="shared" ref="Y19" si="9">ROUND(+K19/$B19*100,2)</f>
        <v>0.91</v>
      </c>
      <c r="Z19" s="12">
        <f t="shared" ref="Z19" si="10">ROUND(+L19/$B19*100,2)</f>
        <v>4.8</v>
      </c>
      <c r="AA19" s="12">
        <f t="shared" ref="AA19" si="11">ROUND(+M19/$B19*100,2)</f>
        <v>4.6100000000000003</v>
      </c>
      <c r="AB19" s="12">
        <f t="shared" ref="AB19" si="12">ROUND(+N19/$B19*100,2)</f>
        <v>1.58</v>
      </c>
      <c r="AC19" s="12">
        <f t="shared" ref="AC19" si="13">ROUND(+O19/$B19*100,2)</f>
        <v>0.49</v>
      </c>
      <c r="AD19" s="12">
        <f t="shared" ref="AD19" si="14">ROUND(+P19/$B19*100,2)</f>
        <v>0</v>
      </c>
    </row>
    <row r="20" spans="1:30" x14ac:dyDescent="0.25">
      <c r="A20" s="10" t="s">
        <v>41</v>
      </c>
      <c r="B20" s="28">
        <f>C20+J20</f>
        <v>1706</v>
      </c>
      <c r="C20" s="29">
        <f>SUM(D20:I20)</f>
        <v>1504</v>
      </c>
      <c r="D20" s="29">
        <v>70</v>
      </c>
      <c r="E20" s="11">
        <v>671</v>
      </c>
      <c r="F20" s="11">
        <v>535</v>
      </c>
      <c r="G20" s="11">
        <v>175</v>
      </c>
      <c r="H20" s="11">
        <v>53</v>
      </c>
      <c r="I20" s="11">
        <v>0</v>
      </c>
      <c r="J20" s="29">
        <f>SUM(K20:P20)</f>
        <v>202</v>
      </c>
      <c r="K20" s="29">
        <v>14</v>
      </c>
      <c r="L20" s="29">
        <v>73</v>
      </c>
      <c r="M20" s="29">
        <v>74</v>
      </c>
      <c r="N20" s="29">
        <v>33</v>
      </c>
      <c r="O20" s="29">
        <v>8</v>
      </c>
      <c r="P20" s="29">
        <v>0</v>
      </c>
      <c r="Q20" s="12">
        <f t="shared" ref="Q20:Q21" si="15">ROUND(+C20/$B20*100,2)</f>
        <v>88.16</v>
      </c>
      <c r="R20" s="12">
        <f>D20/$B$20*100</f>
        <v>4.1031652989449006</v>
      </c>
      <c r="S20" s="12">
        <f t="shared" ref="S20:W21" si="16">E20/$B$20*100</f>
        <v>39.331770222743259</v>
      </c>
      <c r="T20" s="12">
        <f t="shared" si="16"/>
        <v>31.359906213364596</v>
      </c>
      <c r="U20" s="12">
        <f t="shared" si="16"/>
        <v>10.25791324736225</v>
      </c>
      <c r="V20" s="12">
        <f t="shared" si="16"/>
        <v>3.1066822977725677</v>
      </c>
      <c r="W20" s="12">
        <f t="shared" si="16"/>
        <v>0</v>
      </c>
      <c r="X20" s="12">
        <f t="shared" ref="X20:X21" si="17">ROUND(+J20/$B20*100,2)</f>
        <v>11.84</v>
      </c>
      <c r="Y20" s="12">
        <f>K20/$B$20*100</f>
        <v>0.82063305978898016</v>
      </c>
      <c r="Z20" s="12">
        <f t="shared" ref="Z20:AD21" si="18">L20/$B$20*100</f>
        <v>4.2790152403282526</v>
      </c>
      <c r="AA20" s="12">
        <f t="shared" si="18"/>
        <v>4.3376318874560376</v>
      </c>
      <c r="AB20" s="12">
        <f t="shared" si="18"/>
        <v>1.9343493552168818</v>
      </c>
      <c r="AC20" s="12">
        <f t="shared" si="18"/>
        <v>0.46893317702227427</v>
      </c>
      <c r="AD20" s="12">
        <f t="shared" si="18"/>
        <v>0</v>
      </c>
    </row>
    <row r="21" spans="1:30" x14ac:dyDescent="0.25">
      <c r="A21" s="10" t="s">
        <v>42</v>
      </c>
      <c r="B21" s="28">
        <f>C21+J21</f>
        <v>1751</v>
      </c>
      <c r="C21" s="29">
        <f>SUM(D21:I21)</f>
        <v>1538</v>
      </c>
      <c r="D21" s="29">
        <v>72</v>
      </c>
      <c r="E21" s="11">
        <v>635</v>
      </c>
      <c r="F21" s="11">
        <v>565</v>
      </c>
      <c r="G21" s="11">
        <v>214</v>
      </c>
      <c r="H21" s="11">
        <v>52</v>
      </c>
      <c r="I21" s="11">
        <v>0</v>
      </c>
      <c r="J21" s="29">
        <f>SUM(K21:P21)</f>
        <v>213</v>
      </c>
      <c r="K21" s="29">
        <v>11</v>
      </c>
      <c r="L21" s="29">
        <v>82</v>
      </c>
      <c r="M21" s="29">
        <v>74</v>
      </c>
      <c r="N21" s="29">
        <v>36</v>
      </c>
      <c r="O21" s="29">
        <v>10</v>
      </c>
      <c r="P21" s="29">
        <v>0</v>
      </c>
      <c r="Q21" s="12">
        <f t="shared" si="15"/>
        <v>87.84</v>
      </c>
      <c r="R21" s="12">
        <f>D21/$B$21*100</f>
        <v>4.1119360365505422</v>
      </c>
      <c r="S21" s="12">
        <f>E21/$B$21*100</f>
        <v>36.264991433466591</v>
      </c>
      <c r="T21" s="12">
        <f>F21/$B$21*100</f>
        <v>32.267275842375788</v>
      </c>
      <c r="U21" s="12">
        <f>G21/$B$21*100</f>
        <v>12.22158766419189</v>
      </c>
      <c r="V21" s="12">
        <f>H21/$B$21*100</f>
        <v>2.96973158195317</v>
      </c>
      <c r="W21" s="12">
        <f>I21/$B$21*100</f>
        <v>0</v>
      </c>
      <c r="X21" s="12">
        <f t="shared" si="17"/>
        <v>12.16</v>
      </c>
      <c r="Y21" s="12">
        <f>K21/$B$21*100</f>
        <v>0.62821245002855508</v>
      </c>
      <c r="Z21" s="12">
        <f>L21/$B$21*100</f>
        <v>4.6830382638492294</v>
      </c>
      <c r="AA21" s="12">
        <f>M21/$B$21*100</f>
        <v>4.2261564820102802</v>
      </c>
      <c r="AB21" s="12">
        <f>N21/$B$21*100</f>
        <v>2.0559680182752711</v>
      </c>
      <c r="AC21" s="12">
        <f>O21/$B$21*100</f>
        <v>0.57110222729868643</v>
      </c>
      <c r="AD21" s="12">
        <f>P21/$B$21*100</f>
        <v>0</v>
      </c>
    </row>
    <row r="22" spans="1:30" ht="17.25" thickBot="1" x14ac:dyDescent="0.3">
      <c r="A22" s="13" t="s">
        <v>43</v>
      </c>
      <c r="B22" s="14">
        <f>C22+J22</f>
        <v>1752</v>
      </c>
      <c r="C22" s="15">
        <f>SUM(D22:I22)</f>
        <v>1531</v>
      </c>
      <c r="D22" s="15">
        <v>46</v>
      </c>
      <c r="E22" s="23">
        <v>605</v>
      </c>
      <c r="F22" s="23">
        <v>589</v>
      </c>
      <c r="G22" s="23">
        <v>241</v>
      </c>
      <c r="H22" s="23">
        <v>50</v>
      </c>
      <c r="I22" s="23">
        <v>0</v>
      </c>
      <c r="J22" s="15">
        <f>SUM(K22:P22)</f>
        <v>221</v>
      </c>
      <c r="K22" s="15">
        <v>9</v>
      </c>
      <c r="L22" s="15">
        <v>83</v>
      </c>
      <c r="M22" s="15">
        <v>77</v>
      </c>
      <c r="N22" s="15">
        <v>41</v>
      </c>
      <c r="O22" s="15">
        <v>11</v>
      </c>
      <c r="P22" s="15">
        <v>0</v>
      </c>
      <c r="Q22" s="16">
        <f t="shared" si="1"/>
        <v>87.39</v>
      </c>
      <c r="R22" s="16">
        <f>D22/$B$22*100</f>
        <v>2.6255707762557075</v>
      </c>
      <c r="S22" s="16">
        <f t="shared" ref="S22:Y22" si="19">E22/$B$22*100</f>
        <v>34.531963470319631</v>
      </c>
      <c r="T22" s="16">
        <f t="shared" si="19"/>
        <v>33.618721461187214</v>
      </c>
      <c r="U22" s="16">
        <f t="shared" si="19"/>
        <v>13.75570776255708</v>
      </c>
      <c r="V22" s="16">
        <f t="shared" si="19"/>
        <v>2.8538812785388128</v>
      </c>
      <c r="W22" s="16">
        <f t="shared" si="19"/>
        <v>0</v>
      </c>
      <c r="X22" s="16">
        <f t="shared" si="8"/>
        <v>12.61</v>
      </c>
      <c r="Y22" s="16">
        <f t="shared" si="19"/>
        <v>0.51369863013698625</v>
      </c>
      <c r="Z22" s="16">
        <f t="shared" ref="Z22" si="20">L22/$B$22*100</f>
        <v>4.737442922374429</v>
      </c>
      <c r="AA22" s="16">
        <f t="shared" ref="AA22" si="21">M22/$B$22*100</f>
        <v>4.3949771689497714</v>
      </c>
      <c r="AB22" s="16">
        <f t="shared" ref="AB22" si="22">N22/$B$22*100</f>
        <v>2.3401826484018264</v>
      </c>
      <c r="AC22" s="16">
        <f t="shared" ref="AC22" si="23">O22/$B$22*100</f>
        <v>0.62785388127853881</v>
      </c>
      <c r="AD22" s="16">
        <f t="shared" ref="AD22" si="24">P22/$B$22*100</f>
        <v>0</v>
      </c>
    </row>
    <row r="23" spans="1:30" ht="15.75" customHeight="1" x14ac:dyDescent="0.25">
      <c r="A23" s="17" t="s">
        <v>20</v>
      </c>
      <c r="T23" s="26"/>
    </row>
    <row r="24" spans="1:30" x14ac:dyDescent="0.25">
      <c r="A24" s="19" t="s">
        <v>21</v>
      </c>
      <c r="T24" s="26"/>
    </row>
    <row r="25" spans="1:30" x14ac:dyDescent="0.25">
      <c r="A25" s="19" t="s">
        <v>30</v>
      </c>
    </row>
    <row r="26" spans="1:30" x14ac:dyDescent="0.25">
      <c r="Z26" s="18"/>
      <c r="AA26" s="18"/>
    </row>
    <row r="27" spans="1:30" x14ac:dyDescent="0.25">
      <c r="C27" s="27"/>
    </row>
    <row r="28" spans="1:30" x14ac:dyDescent="0.25">
      <c r="C28" s="27"/>
    </row>
    <row r="29" spans="1:30" x14ac:dyDescent="0.25">
      <c r="C29" s="27"/>
    </row>
  </sheetData>
  <mergeCells count="9">
    <mergeCell ref="A1:AD1"/>
    <mergeCell ref="A3:A5"/>
    <mergeCell ref="B3:P3"/>
    <mergeCell ref="Q3:AD3"/>
    <mergeCell ref="B4:B5"/>
    <mergeCell ref="C4:I4"/>
    <mergeCell ref="J4:P4"/>
    <mergeCell ref="Q4:W4"/>
    <mergeCell ref="X4:AD4"/>
  </mergeCells>
  <phoneticPr fontId="3" type="noConversion"/>
  <pageMargins left="0.75" right="0.75" top="1" bottom="1" header="0.5" footer="0.5"/>
  <pageSetup paperSize="9" scale="59" orientation="landscape" horizontalDpi="300" verticalDpi="300" r:id="rId1"/>
  <headerFooter alignWithMargins="0"/>
  <ignoredErrors>
    <ignoredError sqref="X20:X2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桃園市消防人力(性別及年齡別)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2022-03-25T06:24:19Z</cp:lastPrinted>
  <dcterms:created xsi:type="dcterms:W3CDTF">2022-03-23T02:10:23Z</dcterms:created>
  <dcterms:modified xsi:type="dcterms:W3CDTF">2026-05-11T09:27:48Z</dcterms:modified>
</cp:coreProperties>
</file>