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性平\性別統計\114年性別指標(上傳公務統計網用)\"/>
    </mc:Choice>
  </mc:AlternateContent>
  <xr:revisionPtr revIDLastSave="0" documentId="8_{33B08F32-CA4C-43E3-82B1-52527EDC0B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財政局訓練時數性別統計1" sheetId="2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3" i="2" l="1"/>
  <c r="K43" i="2"/>
  <c r="I43" i="2"/>
  <c r="H43" i="2"/>
  <c r="F43" i="2"/>
  <c r="E43" i="2"/>
  <c r="C43" i="2"/>
  <c r="L42" i="2"/>
  <c r="K42" i="2"/>
  <c r="I42" i="2"/>
  <c r="H42" i="2"/>
  <c r="F42" i="2"/>
  <c r="E42" i="2"/>
  <c r="C42" i="2"/>
  <c r="L41" i="2"/>
  <c r="I41" i="2"/>
  <c r="F41" i="2"/>
  <c r="L40" i="2"/>
  <c r="K40" i="2"/>
  <c r="I40" i="2"/>
  <c r="H40" i="2"/>
  <c r="F40" i="2"/>
  <c r="E40" i="2"/>
  <c r="C40" i="2"/>
  <c r="L39" i="2"/>
  <c r="K39" i="2"/>
  <c r="I39" i="2"/>
  <c r="H39" i="2"/>
  <c r="F39" i="2"/>
  <c r="E39" i="2"/>
  <c r="C39" i="2"/>
  <c r="L38" i="2"/>
  <c r="I38" i="2"/>
  <c r="F38" i="2"/>
  <c r="L37" i="2"/>
  <c r="K37" i="2"/>
  <c r="I37" i="2"/>
  <c r="H37" i="2"/>
  <c r="F37" i="2"/>
  <c r="E37" i="2"/>
  <c r="C37" i="2"/>
  <c r="L36" i="2"/>
  <c r="K36" i="2"/>
  <c r="I36" i="2"/>
  <c r="H36" i="2"/>
  <c r="F36" i="2"/>
  <c r="E36" i="2"/>
  <c r="E35" i="2"/>
  <c r="C36" i="2"/>
  <c r="L35" i="2"/>
  <c r="I35" i="2"/>
  <c r="F35" i="2"/>
  <c r="L34" i="2"/>
  <c r="K34" i="2"/>
  <c r="I34" i="2"/>
  <c r="H34" i="2"/>
  <c r="F34" i="2"/>
  <c r="E34" i="2"/>
  <c r="E33" i="2"/>
  <c r="E32" i="2"/>
  <c r="L33" i="2"/>
  <c r="K33" i="2"/>
  <c r="I33" i="2"/>
  <c r="H33" i="2"/>
  <c r="F33" i="2"/>
  <c r="L32" i="2"/>
  <c r="I32" i="2"/>
  <c r="F32" i="2"/>
  <c r="L31" i="2"/>
  <c r="J29" i="2"/>
  <c r="K31" i="2"/>
  <c r="I31" i="2"/>
  <c r="D31" i="2"/>
  <c r="F31" i="2"/>
  <c r="L30" i="2"/>
  <c r="I30" i="2"/>
  <c r="G29" i="2"/>
  <c r="H30" i="2"/>
  <c r="D30" i="2"/>
  <c r="F30" i="2"/>
  <c r="L29" i="2"/>
  <c r="K30" i="2"/>
  <c r="H31" i="2"/>
  <c r="C29" i="2"/>
  <c r="L28" i="2"/>
  <c r="K28" i="2"/>
  <c r="I28" i="2"/>
  <c r="H28" i="2"/>
  <c r="D28" i="2"/>
  <c r="F28" i="2"/>
  <c r="L27" i="2"/>
  <c r="K27" i="2"/>
  <c r="I27" i="2"/>
  <c r="H27" i="2"/>
  <c r="D27" i="2"/>
  <c r="F27" i="2"/>
  <c r="L26" i="2"/>
  <c r="I26" i="2"/>
  <c r="D26" i="2"/>
  <c r="F26" i="2"/>
  <c r="L25" i="2"/>
  <c r="I25" i="2"/>
  <c r="H25" i="2"/>
  <c r="D25" i="2"/>
  <c r="F25" i="2"/>
  <c r="C25" i="2"/>
  <c r="L24" i="2"/>
  <c r="I24" i="2"/>
  <c r="H24" i="2"/>
  <c r="D24" i="2"/>
  <c r="F24" i="2"/>
  <c r="C24" i="2"/>
  <c r="J23" i="2"/>
  <c r="L23" i="2"/>
  <c r="K25" i="2"/>
  <c r="I23" i="2"/>
  <c r="D23" i="2"/>
  <c r="E25" i="2"/>
  <c r="L22" i="2"/>
  <c r="F22" i="2"/>
  <c r="E22" i="2"/>
  <c r="C22" i="2"/>
  <c r="L21" i="2"/>
  <c r="G21" i="2"/>
  <c r="I21" i="2"/>
  <c r="F21" i="2"/>
  <c r="E21" i="2"/>
  <c r="C21" i="2"/>
  <c r="J20" i="2"/>
  <c r="L20" i="2"/>
  <c r="K22" i="2"/>
  <c r="G20" i="2"/>
  <c r="G22" i="2"/>
  <c r="F20" i="2"/>
  <c r="L19" i="2"/>
  <c r="I19" i="2"/>
  <c r="D19" i="2"/>
  <c r="F19" i="2"/>
  <c r="L18" i="2"/>
  <c r="I18" i="2"/>
  <c r="D18" i="2"/>
  <c r="F18" i="2"/>
  <c r="J17" i="2"/>
  <c r="B17" i="2"/>
  <c r="L17" i="2"/>
  <c r="G17" i="2"/>
  <c r="H19" i="2"/>
  <c r="D17" i="2"/>
  <c r="F17" i="2"/>
  <c r="C19" i="2"/>
  <c r="L16" i="2"/>
  <c r="K16" i="2"/>
  <c r="I16" i="2"/>
  <c r="H16" i="2"/>
  <c r="D16" i="2"/>
  <c r="F16" i="2"/>
  <c r="B14" i="2"/>
  <c r="C16" i="2"/>
  <c r="L15" i="2"/>
  <c r="K15" i="2"/>
  <c r="I15" i="2"/>
  <c r="H15" i="2"/>
  <c r="D15" i="2"/>
  <c r="F15" i="2"/>
  <c r="C15" i="2"/>
  <c r="D14" i="2"/>
  <c r="F14" i="2"/>
  <c r="L14" i="2"/>
  <c r="J13" i="2"/>
  <c r="L13" i="2"/>
  <c r="G13" i="2"/>
  <c r="I13" i="2"/>
  <c r="C13" i="2"/>
  <c r="L12" i="2"/>
  <c r="I12" i="2"/>
  <c r="D12" i="2"/>
  <c r="D13" i="2"/>
  <c r="F13" i="2"/>
  <c r="C12" i="2"/>
  <c r="L11" i="2"/>
  <c r="I11" i="2"/>
  <c r="F11" i="2"/>
  <c r="L10" i="2"/>
  <c r="I10" i="2"/>
  <c r="H10" i="2"/>
  <c r="F10" i="2"/>
  <c r="E10" i="2"/>
  <c r="C10" i="2"/>
  <c r="L9" i="2"/>
  <c r="I9" i="2"/>
  <c r="H9" i="2"/>
  <c r="F9" i="2"/>
  <c r="E9" i="2"/>
  <c r="C9" i="2"/>
  <c r="L8" i="2"/>
  <c r="I8" i="2"/>
  <c r="F8" i="2"/>
  <c r="I22" i="2"/>
  <c r="H22" i="2"/>
  <c r="H21" i="2"/>
  <c r="F12" i="2"/>
  <c r="E18" i="2"/>
  <c r="K18" i="2"/>
  <c r="E19" i="2"/>
  <c r="K19" i="2"/>
  <c r="I20" i="2"/>
  <c r="F23" i="2"/>
  <c r="I14" i="2"/>
  <c r="E15" i="2"/>
  <c r="E16" i="2"/>
  <c r="K21" i="2"/>
  <c r="D29" i="2"/>
  <c r="F29" i="2"/>
  <c r="I29" i="2"/>
  <c r="E30" i="2"/>
  <c r="I17" i="2"/>
  <c r="C18" i="2"/>
  <c r="H18" i="2"/>
  <c r="E24" i="2"/>
  <c r="K24" i="2"/>
  <c r="E31" i="2"/>
  <c r="E29" i="2"/>
</calcChain>
</file>

<file path=xl/sharedStrings.xml><?xml version="1.0" encoding="utf-8"?>
<sst xmlns="http://schemas.openxmlformats.org/spreadsheetml/2006/main" count="69" uniqueCount="30">
  <si>
    <t>桃園市政府財政局訓練時數性別統計</t>
    <phoneticPr fontId="2" type="noConversion"/>
  </si>
  <si>
    <t>項目</t>
    <phoneticPr fontId="2" type="noConversion"/>
  </si>
  <si>
    <t>性別</t>
    <phoneticPr fontId="2" type="noConversion"/>
  </si>
  <si>
    <t>全部學習</t>
    <phoneticPr fontId="2" type="noConversion"/>
  </si>
  <si>
    <t>數位學習</t>
    <phoneticPr fontId="2" type="noConversion"/>
  </si>
  <si>
    <t>實體學習</t>
    <phoneticPr fontId="2" type="noConversion"/>
  </si>
  <si>
    <t>人數</t>
    <phoneticPr fontId="2" type="noConversion"/>
  </si>
  <si>
    <t>比率</t>
    <phoneticPr fontId="2" type="noConversion"/>
  </si>
  <si>
    <t>總時數</t>
    <phoneticPr fontId="2" type="noConversion"/>
  </si>
  <si>
    <t>平均時數</t>
    <phoneticPr fontId="2" type="noConversion"/>
  </si>
  <si>
    <t>(人)</t>
    <phoneticPr fontId="2" type="noConversion"/>
  </si>
  <si>
    <t>(%)</t>
    <phoneticPr fontId="2" type="noConversion"/>
  </si>
  <si>
    <t>(小時)</t>
    <phoneticPr fontId="2" type="noConversion"/>
  </si>
  <si>
    <t>102年合計</t>
    <phoneticPr fontId="2" type="noConversion"/>
  </si>
  <si>
    <t>男</t>
    <phoneticPr fontId="2" type="noConversion"/>
  </si>
  <si>
    <t>女</t>
    <phoneticPr fontId="2" type="noConversion"/>
  </si>
  <si>
    <t>103年合計</t>
    <phoneticPr fontId="2" type="noConversion"/>
  </si>
  <si>
    <t>104年合計</t>
    <phoneticPr fontId="2" type="noConversion"/>
  </si>
  <si>
    <t>105年合計</t>
    <phoneticPr fontId="2" type="noConversion"/>
  </si>
  <si>
    <t>106年合計</t>
    <phoneticPr fontId="2" type="noConversion"/>
  </si>
  <si>
    <t>107年合計</t>
    <phoneticPr fontId="2" type="noConversion"/>
  </si>
  <si>
    <t>108年合計</t>
    <phoneticPr fontId="2" type="noConversion"/>
  </si>
  <si>
    <t>109年合計</t>
    <phoneticPr fontId="2" type="noConversion"/>
  </si>
  <si>
    <t>110年合計</t>
    <phoneticPr fontId="2" type="noConversion"/>
  </si>
  <si>
    <t>資料來源：桃園市政府財政局人事室。</t>
    <phoneticPr fontId="2" type="noConversion"/>
  </si>
  <si>
    <t>說明：各類學習(全部、數位、實體)比例=男(女)總時數/各類學習(全部、數位、實體)總時數。</t>
    <phoneticPr fontId="2" type="noConversion"/>
  </si>
  <si>
    <t>111年合計</t>
    <phoneticPr fontId="2" type="noConversion"/>
  </si>
  <si>
    <t>112年合計</t>
    <phoneticPr fontId="2" type="noConversion"/>
  </si>
  <si>
    <t>113年合計</t>
    <phoneticPr fontId="2" type="noConversion"/>
  </si>
  <si>
    <t>114年合計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</si>
</sst>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45"/>
      </patternFill>
    </fill>
    <fill>
      <patternFill patternType="solid">
        <fgColor indexed="42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2" fontId="4" fillId="2" borderId="0" xfId="0" applyNumberFormat="1" applyFont="1" applyFill="1" applyBorder="1">
      <alignment vertical="center"/>
    </xf>
    <xf numFmtId="3" fontId="4" fillId="2" borderId="0" xfId="0" applyNumberFormat="1" applyFont="1" applyFill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2" fontId="5" fillId="2" borderId="0" xfId="0" applyNumberFormat="1" applyFont="1" applyFill="1" applyBorder="1">
      <alignment vertical="center"/>
    </xf>
    <xf numFmtId="3" fontId="5" fillId="2" borderId="0" xfId="0" applyNumberFormat="1" applyFont="1" applyFill="1" applyBorder="1">
      <alignment vertical="center"/>
    </xf>
    <xf numFmtId="0" fontId="5" fillId="2" borderId="0" xfId="0" applyFont="1" applyFill="1" applyBorder="1" applyAlignment="1">
      <alignment horizontal="right" vertical="center"/>
    </xf>
    <xf numFmtId="2" fontId="5" fillId="2" borderId="0" xfId="0" applyNumberFormat="1" applyFont="1" applyFill="1" applyBorder="1" applyAlignment="1">
      <alignment horizontal="right" vertical="center"/>
    </xf>
    <xf numFmtId="3" fontId="5" fillId="2" borderId="0" xfId="0" applyNumberFormat="1" applyFont="1" applyFill="1" applyBorder="1" applyAlignment="1">
      <alignment horizontal="right" vertical="center"/>
    </xf>
    <xf numFmtId="2" fontId="4" fillId="2" borderId="0" xfId="0" applyNumberFormat="1" applyFont="1" applyFill="1" applyBorder="1" applyAlignment="1">
      <alignment horizontal="right" vertical="center"/>
    </xf>
    <xf numFmtId="1" fontId="4" fillId="2" borderId="0" xfId="0" applyNumberFormat="1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center" vertical="center"/>
    </xf>
    <xf numFmtId="2" fontId="4" fillId="2" borderId="11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3" fontId="4" fillId="2" borderId="0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3" fontId="4" fillId="2" borderId="11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5">
    <cellStyle name="一般" xfId="0" builtinId="0"/>
    <cellStyle name="好_人事室-2" xfId="1" xr:uid="{00000000-0005-0000-0000-000001000000}"/>
    <cellStyle name="好_人事室-2_1" xfId="3" xr:uid="{00000000-0005-0000-0000-000002000000}"/>
    <cellStyle name="壞_人事室-2" xfId="2" xr:uid="{00000000-0005-0000-0000-000003000000}"/>
    <cellStyle name="壞_人事室-2_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workbookViewId="0">
      <pane ySplit="4" topLeftCell="A20" activePane="bottomLeft" state="frozen"/>
      <selection activeCell="L24" sqref="L24"/>
      <selection pane="bottomLeft" activeCell="R39" sqref="R39"/>
    </sheetView>
  </sheetViews>
  <sheetFormatPr defaultRowHeight="16.5" x14ac:dyDescent="0.25"/>
  <cols>
    <col min="1" max="1" width="12.875" style="1" customWidth="1"/>
    <col min="2" max="2" width="9" style="1"/>
    <col min="3" max="3" width="13.75" style="1" customWidth="1"/>
    <col min="4" max="4" width="9" style="1"/>
    <col min="5" max="5" width="13.625" style="1" customWidth="1"/>
    <col min="6" max="6" width="14.125" style="1" customWidth="1"/>
    <col min="7" max="7" width="9" style="1"/>
    <col min="8" max="8" width="13.375" style="1" customWidth="1"/>
    <col min="9" max="9" width="10.5" style="1" customWidth="1"/>
    <col min="10" max="10" width="9" style="1"/>
    <col min="11" max="11" width="13.625" style="1" customWidth="1"/>
    <col min="12" max="12" width="10.75" style="1" customWidth="1"/>
    <col min="13" max="16384" width="9" style="1"/>
  </cols>
  <sheetData>
    <row r="1" spans="1:12" ht="2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x14ac:dyDescent="0.25">
      <c r="A2" s="33" t="s">
        <v>1</v>
      </c>
      <c r="B2" s="36" t="s">
        <v>2</v>
      </c>
      <c r="C2" s="37"/>
      <c r="D2" s="36" t="s">
        <v>3</v>
      </c>
      <c r="E2" s="38"/>
      <c r="F2" s="37"/>
      <c r="G2" s="36" t="s">
        <v>4</v>
      </c>
      <c r="H2" s="38"/>
      <c r="I2" s="37"/>
      <c r="J2" s="36" t="s">
        <v>5</v>
      </c>
      <c r="K2" s="38"/>
      <c r="L2" s="38"/>
    </row>
    <row r="3" spans="1:12" x14ac:dyDescent="0.25">
      <c r="A3" s="34"/>
      <c r="B3" s="2" t="s">
        <v>6</v>
      </c>
      <c r="C3" s="2" t="s">
        <v>7</v>
      </c>
      <c r="D3" s="2" t="s">
        <v>8</v>
      </c>
      <c r="E3" s="2" t="s">
        <v>7</v>
      </c>
      <c r="F3" s="2" t="s">
        <v>9</v>
      </c>
      <c r="G3" s="2" t="s">
        <v>8</v>
      </c>
      <c r="H3" s="2" t="s">
        <v>7</v>
      </c>
      <c r="I3" s="2" t="s">
        <v>9</v>
      </c>
      <c r="J3" s="2" t="s">
        <v>8</v>
      </c>
      <c r="K3" s="2" t="s">
        <v>7</v>
      </c>
      <c r="L3" s="3" t="s">
        <v>9</v>
      </c>
    </row>
    <row r="4" spans="1:12" x14ac:dyDescent="0.25">
      <c r="A4" s="35"/>
      <c r="B4" s="4" t="s">
        <v>10</v>
      </c>
      <c r="C4" s="4" t="s">
        <v>11</v>
      </c>
      <c r="D4" s="4" t="s">
        <v>12</v>
      </c>
      <c r="E4" s="4" t="s">
        <v>11</v>
      </c>
      <c r="F4" s="4" t="s">
        <v>12</v>
      </c>
      <c r="G4" s="4" t="s">
        <v>12</v>
      </c>
      <c r="H4" s="4" t="s">
        <v>11</v>
      </c>
      <c r="I4" s="4" t="s">
        <v>12</v>
      </c>
      <c r="J4" s="4" t="s">
        <v>12</v>
      </c>
      <c r="K4" s="4" t="s">
        <v>11</v>
      </c>
      <c r="L4" s="5" t="s">
        <v>12</v>
      </c>
    </row>
    <row r="5" spans="1:12" x14ac:dyDescent="0.25">
      <c r="A5" s="22" t="s">
        <v>13</v>
      </c>
      <c r="B5" s="6">
        <v>60</v>
      </c>
      <c r="C5" s="7">
        <v>100</v>
      </c>
      <c r="D5" s="8">
        <v>5888</v>
      </c>
      <c r="E5" s="7">
        <v>100</v>
      </c>
      <c r="F5" s="6">
        <v>98.13</v>
      </c>
      <c r="G5" s="8">
        <v>1691</v>
      </c>
      <c r="H5" s="7">
        <v>100</v>
      </c>
      <c r="I5" s="6">
        <v>28.18</v>
      </c>
      <c r="J5" s="8">
        <v>4197</v>
      </c>
      <c r="K5" s="7">
        <v>100</v>
      </c>
      <c r="L5" s="6">
        <v>69.95</v>
      </c>
    </row>
    <row r="6" spans="1:12" x14ac:dyDescent="0.25">
      <c r="A6" s="23" t="s">
        <v>14</v>
      </c>
      <c r="B6" s="6">
        <v>16</v>
      </c>
      <c r="C6" s="6">
        <v>26.67</v>
      </c>
      <c r="D6" s="8">
        <v>1769</v>
      </c>
      <c r="E6" s="6">
        <v>30.04</v>
      </c>
      <c r="F6" s="6">
        <v>110.56</v>
      </c>
      <c r="G6" s="8">
        <v>371</v>
      </c>
      <c r="H6" s="6">
        <v>21.94</v>
      </c>
      <c r="I6" s="6">
        <v>23.19</v>
      </c>
      <c r="J6" s="8">
        <v>1398</v>
      </c>
      <c r="K6" s="6">
        <v>33.31</v>
      </c>
      <c r="L6" s="6">
        <v>87.38</v>
      </c>
    </row>
    <row r="7" spans="1:12" x14ac:dyDescent="0.25">
      <c r="A7" s="23" t="s">
        <v>15</v>
      </c>
      <c r="B7" s="6">
        <v>44</v>
      </c>
      <c r="C7" s="6">
        <v>73.33</v>
      </c>
      <c r="D7" s="8">
        <v>4119</v>
      </c>
      <c r="E7" s="6">
        <v>69.959999999999994</v>
      </c>
      <c r="F7" s="6">
        <v>93.61</v>
      </c>
      <c r="G7" s="8">
        <v>1320</v>
      </c>
      <c r="H7" s="6">
        <v>78.06</v>
      </c>
      <c r="I7" s="7">
        <v>30</v>
      </c>
      <c r="J7" s="8">
        <v>2799</v>
      </c>
      <c r="K7" s="6">
        <v>66.69</v>
      </c>
      <c r="L7" s="6">
        <v>63.61</v>
      </c>
    </row>
    <row r="8" spans="1:12" x14ac:dyDescent="0.25">
      <c r="A8" s="23" t="s">
        <v>16</v>
      </c>
      <c r="B8" s="6">
        <v>89</v>
      </c>
      <c r="C8" s="7">
        <v>100</v>
      </c>
      <c r="D8" s="8">
        <v>10985</v>
      </c>
      <c r="E8" s="7">
        <v>100</v>
      </c>
      <c r="F8" s="7">
        <f t="shared" ref="F8:F29" si="0">D8/B8</f>
        <v>123.42696629213484</v>
      </c>
      <c r="G8" s="8">
        <v>2651</v>
      </c>
      <c r="H8" s="7">
        <v>100</v>
      </c>
      <c r="I8" s="7">
        <f t="shared" ref="I8:I30" si="1">G8/B8</f>
        <v>29.786516853932586</v>
      </c>
      <c r="J8" s="8">
        <v>8334</v>
      </c>
      <c r="K8" s="7">
        <v>100</v>
      </c>
      <c r="L8" s="7">
        <f t="shared" ref="L8:L16" si="2">J8/B8</f>
        <v>93.640449438202253</v>
      </c>
    </row>
    <row r="9" spans="1:12" x14ac:dyDescent="0.25">
      <c r="A9" s="23" t="s">
        <v>14</v>
      </c>
      <c r="B9" s="6">
        <v>19</v>
      </c>
      <c r="C9" s="7">
        <f>B9/B8*100</f>
        <v>21.348314606741571</v>
      </c>
      <c r="D9" s="8">
        <v>2609</v>
      </c>
      <c r="E9" s="7">
        <f>D9/D8*100</f>
        <v>23.75056895766955</v>
      </c>
      <c r="F9" s="7">
        <f t="shared" si="0"/>
        <v>137.31578947368422</v>
      </c>
      <c r="G9" s="8">
        <v>789</v>
      </c>
      <c r="H9" s="7">
        <f>G9/G8*100</f>
        <v>29.762353828743869</v>
      </c>
      <c r="I9" s="7">
        <f t="shared" si="1"/>
        <v>41.526315789473685</v>
      </c>
      <c r="J9" s="8">
        <v>1820</v>
      </c>
      <c r="K9" s="6">
        <v>33.31</v>
      </c>
      <c r="L9" s="7">
        <f t="shared" si="2"/>
        <v>95.78947368421052</v>
      </c>
    </row>
    <row r="10" spans="1:12" x14ac:dyDescent="0.25">
      <c r="A10" s="23" t="s">
        <v>15</v>
      </c>
      <c r="B10" s="6">
        <v>70</v>
      </c>
      <c r="C10" s="7">
        <f>B10/B8*100</f>
        <v>78.651685393258433</v>
      </c>
      <c r="D10" s="8">
        <v>8376</v>
      </c>
      <c r="E10" s="7">
        <f>D10/D8*100</f>
        <v>76.249431042330457</v>
      </c>
      <c r="F10" s="7">
        <f t="shared" si="0"/>
        <v>119.65714285714286</v>
      </c>
      <c r="G10" s="8">
        <v>1862</v>
      </c>
      <c r="H10" s="7">
        <f>G10/G8*100</f>
        <v>70.237646171256131</v>
      </c>
      <c r="I10" s="7">
        <f t="shared" si="1"/>
        <v>26.6</v>
      </c>
      <c r="J10" s="8">
        <v>6514</v>
      </c>
      <c r="K10" s="6">
        <v>66.69</v>
      </c>
      <c r="L10" s="7">
        <f t="shared" si="2"/>
        <v>93.057142857142864</v>
      </c>
    </row>
    <row r="11" spans="1:12" x14ac:dyDescent="0.25">
      <c r="A11" s="9" t="s">
        <v>17</v>
      </c>
      <c r="B11" s="10">
        <v>96</v>
      </c>
      <c r="C11" s="11">
        <v>100</v>
      </c>
      <c r="D11" s="12">
        <v>9041</v>
      </c>
      <c r="E11" s="11">
        <v>100</v>
      </c>
      <c r="F11" s="11">
        <f t="shared" si="0"/>
        <v>94.177083333333329</v>
      </c>
      <c r="G11" s="12">
        <v>2765</v>
      </c>
      <c r="H11" s="11">
        <v>100</v>
      </c>
      <c r="I11" s="11">
        <f t="shared" si="1"/>
        <v>28.802083333333332</v>
      </c>
      <c r="J11" s="12">
        <v>6276</v>
      </c>
      <c r="K11" s="11">
        <v>100</v>
      </c>
      <c r="L11" s="11">
        <f t="shared" si="2"/>
        <v>65.375</v>
      </c>
    </row>
    <row r="12" spans="1:12" x14ac:dyDescent="0.25">
      <c r="A12" s="9" t="s">
        <v>14</v>
      </c>
      <c r="B12" s="10">
        <v>23</v>
      </c>
      <c r="C12" s="11">
        <f>B12/B11*100</f>
        <v>23.958333333333336</v>
      </c>
      <c r="D12" s="12">
        <f>SUM(G12,J12)</f>
        <v>1564</v>
      </c>
      <c r="E12" s="11">
        <v>17</v>
      </c>
      <c r="F12" s="11">
        <f t="shared" si="0"/>
        <v>68</v>
      </c>
      <c r="G12" s="12">
        <v>530</v>
      </c>
      <c r="H12" s="11">
        <v>19</v>
      </c>
      <c r="I12" s="11">
        <f t="shared" si="1"/>
        <v>23.043478260869566</v>
      </c>
      <c r="J12" s="12">
        <v>1034</v>
      </c>
      <c r="K12" s="10">
        <v>16.48</v>
      </c>
      <c r="L12" s="11">
        <f t="shared" si="2"/>
        <v>44.956521739130437</v>
      </c>
    </row>
    <row r="13" spans="1:12" x14ac:dyDescent="0.25">
      <c r="A13" s="9" t="s">
        <v>15</v>
      </c>
      <c r="B13" s="10">
        <v>76</v>
      </c>
      <c r="C13" s="11">
        <f>B13/B11*100</f>
        <v>79.166666666666657</v>
      </c>
      <c r="D13" s="12">
        <f>SUM(D11-D12)</f>
        <v>7477</v>
      </c>
      <c r="E13" s="11">
        <v>83</v>
      </c>
      <c r="F13" s="11">
        <f t="shared" si="0"/>
        <v>98.381578947368425</v>
      </c>
      <c r="G13" s="12">
        <f>SUM(G11-G12)</f>
        <v>2235</v>
      </c>
      <c r="H13" s="11">
        <v>81</v>
      </c>
      <c r="I13" s="11">
        <f t="shared" si="1"/>
        <v>29.407894736842106</v>
      </c>
      <c r="J13" s="12">
        <f>SUM(J11-J12)</f>
        <v>5242</v>
      </c>
      <c r="K13" s="10">
        <v>83.52</v>
      </c>
      <c r="L13" s="11">
        <f t="shared" si="2"/>
        <v>68.973684210526315</v>
      </c>
    </row>
    <row r="14" spans="1:12" x14ac:dyDescent="0.25">
      <c r="A14" s="9" t="s">
        <v>18</v>
      </c>
      <c r="B14" s="13">
        <f>SUM(B15:B16)</f>
        <v>98</v>
      </c>
      <c r="C14" s="14">
        <v>100</v>
      </c>
      <c r="D14" s="15">
        <f t="shared" ref="D14:D19" si="3">G14+J14</f>
        <v>9529</v>
      </c>
      <c r="E14" s="14">
        <v>100</v>
      </c>
      <c r="F14" s="14">
        <f>D14/B14</f>
        <v>97.234693877551024</v>
      </c>
      <c r="G14" s="15">
        <v>1980</v>
      </c>
      <c r="H14" s="14">
        <v>100</v>
      </c>
      <c r="I14" s="14">
        <f t="shared" si="1"/>
        <v>20.204081632653061</v>
      </c>
      <c r="J14" s="15">
        <v>7549</v>
      </c>
      <c r="K14" s="14">
        <v>100</v>
      </c>
      <c r="L14" s="14">
        <f t="shared" si="2"/>
        <v>77.030612244897952</v>
      </c>
    </row>
    <row r="15" spans="1:12" x14ac:dyDescent="0.25">
      <c r="A15" s="9" t="s">
        <v>14</v>
      </c>
      <c r="B15" s="13">
        <v>22</v>
      </c>
      <c r="C15" s="14">
        <f>B15/B14*100</f>
        <v>22.448979591836736</v>
      </c>
      <c r="D15" s="15">
        <f t="shared" si="3"/>
        <v>2379</v>
      </c>
      <c r="E15" s="14">
        <f>D15/D14*100</f>
        <v>24.965893587994543</v>
      </c>
      <c r="F15" s="14">
        <f t="shared" si="0"/>
        <v>108.13636363636364</v>
      </c>
      <c r="G15" s="15">
        <v>529</v>
      </c>
      <c r="H15" s="14">
        <f>G15/G14*100</f>
        <v>26.717171717171716</v>
      </c>
      <c r="I15" s="14">
        <f t="shared" si="1"/>
        <v>24.045454545454547</v>
      </c>
      <c r="J15" s="15">
        <v>1850</v>
      </c>
      <c r="K15" s="14">
        <f>J15/J14*100</f>
        <v>24.506557159888729</v>
      </c>
      <c r="L15" s="14">
        <f t="shared" si="2"/>
        <v>84.090909090909093</v>
      </c>
    </row>
    <row r="16" spans="1:12" x14ac:dyDescent="0.25">
      <c r="A16" s="9" t="s">
        <v>15</v>
      </c>
      <c r="B16" s="13">
        <v>76</v>
      </c>
      <c r="C16" s="14">
        <f>B16/B14*100</f>
        <v>77.551020408163268</v>
      </c>
      <c r="D16" s="15">
        <f t="shared" si="3"/>
        <v>7150</v>
      </c>
      <c r="E16" s="14">
        <f>D16/D14*100</f>
        <v>75.034106412005457</v>
      </c>
      <c r="F16" s="14">
        <f t="shared" si="0"/>
        <v>94.078947368421055</v>
      </c>
      <c r="G16" s="15">
        <v>1451</v>
      </c>
      <c r="H16" s="14">
        <f>G16/G14*100</f>
        <v>73.282828282828277</v>
      </c>
      <c r="I16" s="14">
        <f t="shared" si="1"/>
        <v>19.092105263157894</v>
      </c>
      <c r="J16" s="15">
        <v>5699</v>
      </c>
      <c r="K16" s="14">
        <f>J16/J14*100</f>
        <v>75.493442840111271</v>
      </c>
      <c r="L16" s="14">
        <f t="shared" si="2"/>
        <v>74.986842105263165</v>
      </c>
    </row>
    <row r="17" spans="1:12" x14ac:dyDescent="0.25">
      <c r="A17" s="23" t="s">
        <v>19</v>
      </c>
      <c r="B17" s="24">
        <f>SUM(B18:B19)</f>
        <v>103</v>
      </c>
      <c r="C17" s="16">
        <v>100</v>
      </c>
      <c r="D17" s="25">
        <f t="shared" si="3"/>
        <v>7386</v>
      </c>
      <c r="E17" s="16">
        <v>100</v>
      </c>
      <c r="F17" s="16">
        <f t="shared" si="0"/>
        <v>71.708737864077676</v>
      </c>
      <c r="G17" s="25">
        <f>SUM(G18:G19)</f>
        <v>1549</v>
      </c>
      <c r="H17" s="16">
        <v>100</v>
      </c>
      <c r="I17" s="16">
        <f t="shared" si="1"/>
        <v>15.038834951456311</v>
      </c>
      <c r="J17" s="25">
        <f>SUM(J18:J19)</f>
        <v>5837</v>
      </c>
      <c r="K17" s="16">
        <v>100</v>
      </c>
      <c r="L17" s="16">
        <f>J17/B17</f>
        <v>56.66990291262136</v>
      </c>
    </row>
    <row r="18" spans="1:12" x14ac:dyDescent="0.25">
      <c r="A18" s="23" t="s">
        <v>14</v>
      </c>
      <c r="B18" s="24">
        <v>23</v>
      </c>
      <c r="C18" s="16">
        <f>B18/B17*100</f>
        <v>22.330097087378643</v>
      </c>
      <c r="D18" s="25">
        <f t="shared" si="3"/>
        <v>1963</v>
      </c>
      <c r="E18" s="16">
        <f>D18/D17*100</f>
        <v>26.577308421337666</v>
      </c>
      <c r="F18" s="16">
        <f t="shared" si="0"/>
        <v>85.347826086956516</v>
      </c>
      <c r="G18" s="25">
        <v>464</v>
      </c>
      <c r="H18" s="16">
        <f>G18/G17*100</f>
        <v>29.954809554551325</v>
      </c>
      <c r="I18" s="16">
        <f t="shared" si="1"/>
        <v>20.173913043478262</v>
      </c>
      <c r="J18" s="25">
        <v>1499</v>
      </c>
      <c r="K18" s="16">
        <f>J18/J17*100</f>
        <v>25.681000513962655</v>
      </c>
      <c r="L18" s="16">
        <f t="shared" ref="L18:L29" si="4">J18/B18</f>
        <v>65.173913043478265</v>
      </c>
    </row>
    <row r="19" spans="1:12" x14ac:dyDescent="0.25">
      <c r="A19" s="23" t="s">
        <v>15</v>
      </c>
      <c r="B19" s="24">
        <v>80</v>
      </c>
      <c r="C19" s="16">
        <f>B19/B17*100</f>
        <v>77.669902912621353</v>
      </c>
      <c r="D19" s="25">
        <f t="shared" si="3"/>
        <v>5423</v>
      </c>
      <c r="E19" s="16">
        <f>D19/D17*100</f>
        <v>73.422691578662338</v>
      </c>
      <c r="F19" s="16">
        <f t="shared" si="0"/>
        <v>67.787499999999994</v>
      </c>
      <c r="G19" s="25">
        <v>1085</v>
      </c>
      <c r="H19" s="16">
        <f>G19/G17*100</f>
        <v>70.045190445448682</v>
      </c>
      <c r="I19" s="16">
        <f t="shared" si="1"/>
        <v>13.5625</v>
      </c>
      <c r="J19" s="25">
        <v>4338</v>
      </c>
      <c r="K19" s="16">
        <f>J19/J17*100</f>
        <v>74.318999486037356</v>
      </c>
      <c r="L19" s="16">
        <f t="shared" si="4"/>
        <v>54.225000000000001</v>
      </c>
    </row>
    <row r="20" spans="1:12" x14ac:dyDescent="0.25">
      <c r="A20" s="9" t="s">
        <v>20</v>
      </c>
      <c r="B20" s="13">
        <v>102</v>
      </c>
      <c r="C20" s="14">
        <v>100</v>
      </c>
      <c r="D20" s="15">
        <v>7139</v>
      </c>
      <c r="E20" s="14">
        <v>100</v>
      </c>
      <c r="F20" s="14">
        <f t="shared" si="0"/>
        <v>69.990196078431367</v>
      </c>
      <c r="G20" s="15">
        <f>D20-J20</f>
        <v>1840</v>
      </c>
      <c r="H20" s="14">
        <v>100</v>
      </c>
      <c r="I20" s="14">
        <f t="shared" si="1"/>
        <v>18.03921568627451</v>
      </c>
      <c r="J20" s="15">
        <f>J21+J22</f>
        <v>5299</v>
      </c>
      <c r="K20" s="14">
        <v>100</v>
      </c>
      <c r="L20" s="14">
        <f t="shared" si="4"/>
        <v>51.950980392156865</v>
      </c>
    </row>
    <row r="21" spans="1:12" x14ac:dyDescent="0.25">
      <c r="A21" s="9" t="s">
        <v>14</v>
      </c>
      <c r="B21" s="13">
        <v>21</v>
      </c>
      <c r="C21" s="14">
        <f>B21/B20*100</f>
        <v>20.588235294117645</v>
      </c>
      <c r="D21" s="15">
        <v>1437</v>
      </c>
      <c r="E21" s="14">
        <f>D21/D20*100</f>
        <v>20.128869589578372</v>
      </c>
      <c r="F21" s="14">
        <f t="shared" si="0"/>
        <v>68.428571428571431</v>
      </c>
      <c r="G21" s="15">
        <f>D21-J21</f>
        <v>445</v>
      </c>
      <c r="H21" s="14">
        <f>G21/G20*100</f>
        <v>24.184782608695652</v>
      </c>
      <c r="I21" s="14">
        <f t="shared" si="1"/>
        <v>21.19047619047619</v>
      </c>
      <c r="J21" s="15">
        <v>992</v>
      </c>
      <c r="K21" s="14">
        <f>J21/J20*100</f>
        <v>18.720513304397059</v>
      </c>
      <c r="L21" s="14">
        <f t="shared" si="4"/>
        <v>47.238095238095241</v>
      </c>
    </row>
    <row r="22" spans="1:12" x14ac:dyDescent="0.25">
      <c r="A22" s="9" t="s">
        <v>15</v>
      </c>
      <c r="B22" s="13">
        <v>81</v>
      </c>
      <c r="C22" s="14">
        <f>B22/B20*100</f>
        <v>79.411764705882348</v>
      </c>
      <c r="D22" s="15">
        <v>5702</v>
      </c>
      <c r="E22" s="14">
        <f>D22/D20*100</f>
        <v>79.871130410421628</v>
      </c>
      <c r="F22" s="14">
        <f t="shared" si="0"/>
        <v>70.395061728395063</v>
      </c>
      <c r="G22" s="15">
        <f>G20-G21</f>
        <v>1395</v>
      </c>
      <c r="H22" s="14">
        <f>G22/G20*100</f>
        <v>75.815217391304344</v>
      </c>
      <c r="I22" s="14">
        <f t="shared" si="1"/>
        <v>17.222222222222221</v>
      </c>
      <c r="J22" s="15">
        <v>4307</v>
      </c>
      <c r="K22" s="14">
        <f>J22/J20*100</f>
        <v>81.279486695602941</v>
      </c>
      <c r="L22" s="14">
        <f t="shared" si="4"/>
        <v>53.172839506172842</v>
      </c>
    </row>
    <row r="23" spans="1:12" x14ac:dyDescent="0.25">
      <c r="A23" s="9" t="s">
        <v>21</v>
      </c>
      <c r="B23" s="13">
        <v>103</v>
      </c>
      <c r="C23" s="14">
        <v>100</v>
      </c>
      <c r="D23" s="15">
        <f t="shared" ref="D23:D31" si="5">G23+J23</f>
        <v>7374</v>
      </c>
      <c r="E23" s="14">
        <v>100</v>
      </c>
      <c r="F23" s="14">
        <f t="shared" si="0"/>
        <v>71.592233009708735</v>
      </c>
      <c r="G23" s="15">
        <v>1095</v>
      </c>
      <c r="H23" s="14">
        <v>100</v>
      </c>
      <c r="I23" s="14">
        <f t="shared" si="1"/>
        <v>10.631067961165048</v>
      </c>
      <c r="J23" s="15">
        <f>J24+J25</f>
        <v>6279</v>
      </c>
      <c r="K23" s="14">
        <v>100</v>
      </c>
      <c r="L23" s="14">
        <f t="shared" si="4"/>
        <v>60.961165048543691</v>
      </c>
    </row>
    <row r="24" spans="1:12" x14ac:dyDescent="0.25">
      <c r="A24" s="9" t="s">
        <v>14</v>
      </c>
      <c r="B24" s="13">
        <v>20</v>
      </c>
      <c r="C24" s="14">
        <f>B24/B23*100</f>
        <v>19.417475728155338</v>
      </c>
      <c r="D24" s="15">
        <f>G24+J24</f>
        <v>1675</v>
      </c>
      <c r="E24" s="14">
        <f>D24/D23*100</f>
        <v>22.714944399240576</v>
      </c>
      <c r="F24" s="14">
        <f t="shared" si="0"/>
        <v>83.75</v>
      </c>
      <c r="G24" s="15">
        <v>286</v>
      </c>
      <c r="H24" s="14">
        <f>G24/G23*100</f>
        <v>26.118721461187217</v>
      </c>
      <c r="I24" s="14">
        <f t="shared" si="1"/>
        <v>14.3</v>
      </c>
      <c r="J24" s="15">
        <v>1389</v>
      </c>
      <c r="K24" s="14">
        <f>J24/J23*100</f>
        <v>22.121356903965602</v>
      </c>
      <c r="L24" s="14">
        <f t="shared" si="4"/>
        <v>69.45</v>
      </c>
    </row>
    <row r="25" spans="1:12" x14ac:dyDescent="0.25">
      <c r="A25" s="9" t="s">
        <v>15</v>
      </c>
      <c r="B25" s="13">
        <v>83</v>
      </c>
      <c r="C25" s="14">
        <f>B25/B23*100</f>
        <v>80.582524271844662</v>
      </c>
      <c r="D25" s="15">
        <f>G25+J25</f>
        <v>5699</v>
      </c>
      <c r="E25" s="14">
        <f>D25/D23*100</f>
        <v>77.285055600759421</v>
      </c>
      <c r="F25" s="14">
        <f t="shared" si="0"/>
        <v>68.662650602409641</v>
      </c>
      <c r="G25" s="15">
        <v>809</v>
      </c>
      <c r="H25" s="14">
        <f>G25/G23*100</f>
        <v>73.881278538812793</v>
      </c>
      <c r="I25" s="14">
        <f t="shared" si="1"/>
        <v>9.7469879518072293</v>
      </c>
      <c r="J25" s="15">
        <v>4890</v>
      </c>
      <c r="K25" s="14">
        <f>J25/J23*100</f>
        <v>77.878643096034409</v>
      </c>
      <c r="L25" s="14">
        <f t="shared" si="4"/>
        <v>58.915662650602407</v>
      </c>
    </row>
    <row r="26" spans="1:12" x14ac:dyDescent="0.25">
      <c r="A26" s="9" t="s">
        <v>22</v>
      </c>
      <c r="B26" s="13">
        <v>98</v>
      </c>
      <c r="C26" s="14">
        <v>100</v>
      </c>
      <c r="D26" s="15">
        <f t="shared" si="5"/>
        <v>4949</v>
      </c>
      <c r="E26" s="14">
        <v>100</v>
      </c>
      <c r="F26" s="14">
        <f t="shared" si="0"/>
        <v>50.5</v>
      </c>
      <c r="G26" s="15">
        <v>2271</v>
      </c>
      <c r="H26" s="14">
        <v>100</v>
      </c>
      <c r="I26" s="14">
        <f t="shared" si="1"/>
        <v>23.173469387755102</v>
      </c>
      <c r="J26" s="15">
        <v>2678</v>
      </c>
      <c r="K26" s="14">
        <v>100</v>
      </c>
      <c r="L26" s="14">
        <f t="shared" si="4"/>
        <v>27.326530612244898</v>
      </c>
    </row>
    <row r="27" spans="1:12" x14ac:dyDescent="0.25">
      <c r="A27" s="9" t="s">
        <v>14</v>
      </c>
      <c r="B27" s="13">
        <v>18</v>
      </c>
      <c r="C27" s="14">
        <v>18.37</v>
      </c>
      <c r="D27" s="15">
        <f t="shared" si="5"/>
        <v>1165</v>
      </c>
      <c r="E27" s="14">
        <v>23.54</v>
      </c>
      <c r="F27" s="14">
        <f t="shared" si="0"/>
        <v>64.722222222222229</v>
      </c>
      <c r="G27" s="15">
        <v>565</v>
      </c>
      <c r="H27" s="14">
        <f>G27/G26*100</f>
        <v>24.878907970057242</v>
      </c>
      <c r="I27" s="14">
        <f t="shared" si="1"/>
        <v>31.388888888888889</v>
      </c>
      <c r="J27" s="15">
        <v>600</v>
      </c>
      <c r="K27" s="14">
        <f>J27/J26*100</f>
        <v>22.404779686333086</v>
      </c>
      <c r="L27" s="14">
        <f t="shared" si="4"/>
        <v>33.333333333333336</v>
      </c>
    </row>
    <row r="28" spans="1:12" x14ac:dyDescent="0.25">
      <c r="A28" s="9" t="s">
        <v>15</v>
      </c>
      <c r="B28" s="13">
        <v>80</v>
      </c>
      <c r="C28" s="14">
        <v>81.63</v>
      </c>
      <c r="D28" s="15">
        <f t="shared" si="5"/>
        <v>3784</v>
      </c>
      <c r="E28" s="14">
        <v>76.459999999999994</v>
      </c>
      <c r="F28" s="14">
        <f t="shared" si="0"/>
        <v>47.3</v>
      </c>
      <c r="G28" s="15">
        <v>1706</v>
      </c>
      <c r="H28" s="14">
        <f>G28/G26*100</f>
        <v>75.121092029942758</v>
      </c>
      <c r="I28" s="14">
        <f t="shared" si="1"/>
        <v>21.324999999999999</v>
      </c>
      <c r="J28" s="15">
        <v>2078</v>
      </c>
      <c r="K28" s="14">
        <f>J28/J26*100</f>
        <v>77.595220313666914</v>
      </c>
      <c r="L28" s="14">
        <f t="shared" si="4"/>
        <v>25.975000000000001</v>
      </c>
    </row>
    <row r="29" spans="1:12" x14ac:dyDescent="0.25">
      <c r="A29" s="9" t="s">
        <v>23</v>
      </c>
      <c r="B29" s="24">
        <v>106</v>
      </c>
      <c r="C29" s="16">
        <f>C30+C31</f>
        <v>100</v>
      </c>
      <c r="D29" s="25">
        <f>G29+J29</f>
        <v>5513</v>
      </c>
      <c r="E29" s="16">
        <f>E31+E30</f>
        <v>100</v>
      </c>
      <c r="F29" s="16">
        <f t="shared" si="0"/>
        <v>52.009433962264154</v>
      </c>
      <c r="G29" s="17">
        <f>G30+G31</f>
        <v>3168</v>
      </c>
      <c r="H29" s="16">
        <v>100</v>
      </c>
      <c r="I29" s="16">
        <f t="shared" si="1"/>
        <v>29.886792452830189</v>
      </c>
      <c r="J29" s="17">
        <f>J30+J31</f>
        <v>2345</v>
      </c>
      <c r="K29" s="16">
        <v>100</v>
      </c>
      <c r="L29" s="16">
        <f t="shared" si="4"/>
        <v>22.122641509433961</v>
      </c>
    </row>
    <row r="30" spans="1:12" x14ac:dyDescent="0.25">
      <c r="A30" s="9" t="s">
        <v>14</v>
      </c>
      <c r="B30" s="24">
        <v>21</v>
      </c>
      <c r="C30" s="16">
        <v>19.809999999999999</v>
      </c>
      <c r="D30" s="25">
        <f t="shared" si="5"/>
        <v>1029</v>
      </c>
      <c r="E30" s="16">
        <f>D30/D29*100</f>
        <v>18.664973698530744</v>
      </c>
      <c r="F30" s="16">
        <f>D30/B30</f>
        <v>49</v>
      </c>
      <c r="G30" s="25">
        <v>669</v>
      </c>
      <c r="H30" s="16">
        <f>G30/G29*100</f>
        <v>21.117424242424242</v>
      </c>
      <c r="I30" s="16">
        <f t="shared" si="1"/>
        <v>31.857142857142858</v>
      </c>
      <c r="J30" s="25">
        <v>360</v>
      </c>
      <c r="K30" s="16">
        <f>J30/J29*100</f>
        <v>15.351812366737741</v>
      </c>
      <c r="L30" s="16">
        <f>J30/B30</f>
        <v>17.142857142857142</v>
      </c>
    </row>
    <row r="31" spans="1:12" x14ac:dyDescent="0.25">
      <c r="A31" s="20" t="s">
        <v>15</v>
      </c>
      <c r="B31" s="21">
        <v>85</v>
      </c>
      <c r="C31" s="16">
        <v>80.19</v>
      </c>
      <c r="D31" s="25">
        <f t="shared" si="5"/>
        <v>4484</v>
      </c>
      <c r="E31" s="16">
        <f>D31/D29*100</f>
        <v>81.335026301469256</v>
      </c>
      <c r="F31" s="16">
        <f>D31/B31</f>
        <v>52.752941176470586</v>
      </c>
      <c r="G31" s="25">
        <v>2499</v>
      </c>
      <c r="H31" s="16">
        <f>G31/G29*100</f>
        <v>78.882575757575751</v>
      </c>
      <c r="I31" s="16">
        <f>G31/B31</f>
        <v>29.4</v>
      </c>
      <c r="J31" s="25">
        <v>1985</v>
      </c>
      <c r="K31" s="16">
        <f>J31/J29*100</f>
        <v>84.648187633262268</v>
      </c>
      <c r="L31" s="16">
        <f>J31/B31</f>
        <v>23.352941176470587</v>
      </c>
    </row>
    <row r="32" spans="1:12" x14ac:dyDescent="0.25">
      <c r="A32" s="20" t="s">
        <v>26</v>
      </c>
      <c r="B32" s="21">
        <v>107</v>
      </c>
      <c r="C32" s="16">
        <v>100</v>
      </c>
      <c r="D32" s="25">
        <v>6511</v>
      </c>
      <c r="E32" s="16">
        <f>E34+E33</f>
        <v>99.999999999999986</v>
      </c>
      <c r="F32" s="16">
        <f t="shared" ref="F32:F43" si="6">D32/B32</f>
        <v>60.850467289719624</v>
      </c>
      <c r="G32" s="25">
        <v>2623</v>
      </c>
      <c r="H32" s="16">
        <v>100</v>
      </c>
      <c r="I32" s="16">
        <f t="shared" ref="I32:I43" si="7">G32/B32</f>
        <v>24.514018691588785</v>
      </c>
      <c r="J32" s="25">
        <v>3888</v>
      </c>
      <c r="K32" s="16">
        <v>100</v>
      </c>
      <c r="L32" s="16">
        <f t="shared" ref="L32:L43" si="8">J32/B32</f>
        <v>36.336448598130843</v>
      </c>
    </row>
    <row r="33" spans="1:12" x14ac:dyDescent="0.25">
      <c r="A33" s="9" t="s">
        <v>14</v>
      </c>
      <c r="B33" s="24">
        <v>22</v>
      </c>
      <c r="C33" s="16">
        <v>20.56</v>
      </c>
      <c r="D33" s="25">
        <v>1595</v>
      </c>
      <c r="E33" s="16">
        <f>D33/D32*100</f>
        <v>24.497005068345874</v>
      </c>
      <c r="F33" s="16">
        <f t="shared" si="6"/>
        <v>72.5</v>
      </c>
      <c r="G33" s="25">
        <v>751</v>
      </c>
      <c r="H33" s="16">
        <f>G33/G32*100</f>
        <v>28.631338162409453</v>
      </c>
      <c r="I33" s="16">
        <f t="shared" si="7"/>
        <v>34.136363636363633</v>
      </c>
      <c r="J33" s="25">
        <v>844</v>
      </c>
      <c r="K33" s="16">
        <f>J33/J32*100</f>
        <v>21.707818930041153</v>
      </c>
      <c r="L33" s="16">
        <f t="shared" si="8"/>
        <v>38.363636363636367</v>
      </c>
    </row>
    <row r="34" spans="1:12" x14ac:dyDescent="0.25">
      <c r="A34" s="9" t="s">
        <v>15</v>
      </c>
      <c r="B34" s="24">
        <v>85</v>
      </c>
      <c r="C34" s="16">
        <v>79.44</v>
      </c>
      <c r="D34" s="25">
        <v>4916</v>
      </c>
      <c r="E34" s="16">
        <f>D34/D32*100</f>
        <v>75.502994931654115</v>
      </c>
      <c r="F34" s="16">
        <f t="shared" si="6"/>
        <v>57.835294117647059</v>
      </c>
      <c r="G34" s="25">
        <v>1872</v>
      </c>
      <c r="H34" s="16">
        <f>G34/G32*100</f>
        <v>71.368661837590537</v>
      </c>
      <c r="I34" s="16">
        <f t="shared" si="7"/>
        <v>22.023529411764706</v>
      </c>
      <c r="J34" s="25">
        <v>3044</v>
      </c>
      <c r="K34" s="16">
        <f>J34/J32*100</f>
        <v>78.292181069958843</v>
      </c>
      <c r="L34" s="16">
        <f t="shared" si="8"/>
        <v>35.811764705882354</v>
      </c>
    </row>
    <row r="35" spans="1:12" x14ac:dyDescent="0.25">
      <c r="A35" s="9" t="s">
        <v>27</v>
      </c>
      <c r="B35" s="24">
        <v>107</v>
      </c>
      <c r="C35" s="16">
        <v>100</v>
      </c>
      <c r="D35" s="25">
        <v>7571</v>
      </c>
      <c r="E35" s="16">
        <f>E37+E36</f>
        <v>100</v>
      </c>
      <c r="F35" s="16">
        <f t="shared" si="6"/>
        <v>70.757009345794387</v>
      </c>
      <c r="G35" s="25">
        <v>3261</v>
      </c>
      <c r="H35" s="16">
        <v>100</v>
      </c>
      <c r="I35" s="16">
        <f t="shared" si="7"/>
        <v>30.476635514018692</v>
      </c>
      <c r="J35" s="25">
        <v>4310</v>
      </c>
      <c r="K35" s="16">
        <v>100</v>
      </c>
      <c r="L35" s="16">
        <f t="shared" si="8"/>
        <v>40.280373831775698</v>
      </c>
    </row>
    <row r="36" spans="1:12" x14ac:dyDescent="0.25">
      <c r="A36" s="9" t="s">
        <v>14</v>
      </c>
      <c r="B36" s="24">
        <v>23</v>
      </c>
      <c r="C36" s="16">
        <f>B36/B35*100</f>
        <v>21.495327102803738</v>
      </c>
      <c r="D36" s="25">
        <v>1612</v>
      </c>
      <c r="E36" s="16">
        <f>D36/D35*100</f>
        <v>21.291771232333907</v>
      </c>
      <c r="F36" s="16">
        <f>D36/B36</f>
        <v>70.086956521739125</v>
      </c>
      <c r="G36" s="25">
        <v>671</v>
      </c>
      <c r="H36" s="16">
        <f>G36/G35*100</f>
        <v>20.576510272922416</v>
      </c>
      <c r="I36" s="16">
        <f t="shared" si="7"/>
        <v>29.173913043478262</v>
      </c>
      <c r="J36" s="25">
        <v>941</v>
      </c>
      <c r="K36" s="16">
        <f>J36/J35*100</f>
        <v>21.832946635730856</v>
      </c>
      <c r="L36" s="16">
        <f>J36/B36</f>
        <v>40.913043478260867</v>
      </c>
    </row>
    <row r="37" spans="1:12" x14ac:dyDescent="0.25">
      <c r="A37" s="20" t="s">
        <v>15</v>
      </c>
      <c r="B37" s="21">
        <v>84</v>
      </c>
      <c r="C37" s="16">
        <f>B37/B35*100</f>
        <v>78.504672897196258</v>
      </c>
      <c r="D37" s="25">
        <v>5959</v>
      </c>
      <c r="E37" s="16">
        <f>D37/D35*100</f>
        <v>78.7082287676661</v>
      </c>
      <c r="F37" s="16">
        <f t="shared" si="6"/>
        <v>70.94047619047619</v>
      </c>
      <c r="G37" s="25">
        <v>2590</v>
      </c>
      <c r="H37" s="16">
        <f>G37/G35*100</f>
        <v>79.42348972707758</v>
      </c>
      <c r="I37" s="16">
        <f t="shared" si="7"/>
        <v>30.833333333333332</v>
      </c>
      <c r="J37" s="25">
        <v>3369</v>
      </c>
      <c r="K37" s="16">
        <f>J37/J35*100</f>
        <v>78.167053364269151</v>
      </c>
      <c r="L37" s="16">
        <f t="shared" si="8"/>
        <v>40.107142857142854</v>
      </c>
    </row>
    <row r="38" spans="1:12" x14ac:dyDescent="0.25">
      <c r="A38" s="9" t="s">
        <v>28</v>
      </c>
      <c r="B38" s="13">
        <v>107</v>
      </c>
      <c r="C38" s="16">
        <v>100</v>
      </c>
      <c r="D38" s="15">
        <v>7898</v>
      </c>
      <c r="E38" s="16">
        <v>100</v>
      </c>
      <c r="F38" s="14">
        <f t="shared" si="6"/>
        <v>73.813084112149539</v>
      </c>
      <c r="G38" s="15">
        <v>3560</v>
      </c>
      <c r="H38" s="16">
        <v>100</v>
      </c>
      <c r="I38" s="14">
        <f t="shared" si="7"/>
        <v>33.271028037383175</v>
      </c>
      <c r="J38" s="15">
        <v>4338</v>
      </c>
      <c r="K38" s="16">
        <v>100</v>
      </c>
      <c r="L38" s="14">
        <f t="shared" si="8"/>
        <v>40.542056074766357</v>
      </c>
    </row>
    <row r="39" spans="1:12" x14ac:dyDescent="0.25">
      <c r="A39" s="9" t="s">
        <v>14</v>
      </c>
      <c r="B39" s="24">
        <v>25</v>
      </c>
      <c r="C39" s="16">
        <f>B39/B35*100</f>
        <v>23.364485981308412</v>
      </c>
      <c r="D39" s="25">
        <v>2136</v>
      </c>
      <c r="E39" s="16">
        <f>D39/D38*100</f>
        <v>27.044821473790829</v>
      </c>
      <c r="F39" s="16">
        <f t="shared" si="6"/>
        <v>85.44</v>
      </c>
      <c r="G39" s="25">
        <v>869</v>
      </c>
      <c r="H39" s="16">
        <f>G39/G38*100</f>
        <v>24.410112359550563</v>
      </c>
      <c r="I39" s="16">
        <f t="shared" si="7"/>
        <v>34.76</v>
      </c>
      <c r="J39" s="25">
        <v>1267</v>
      </c>
      <c r="K39" s="16">
        <f>J39/J38*100</f>
        <v>29.207007837713235</v>
      </c>
      <c r="L39" s="16">
        <f t="shared" si="8"/>
        <v>50.68</v>
      </c>
    </row>
    <row r="40" spans="1:12" x14ac:dyDescent="0.25">
      <c r="A40" s="9" t="s">
        <v>15</v>
      </c>
      <c r="B40" s="24">
        <v>82</v>
      </c>
      <c r="C40" s="16">
        <f>B40/B35*100</f>
        <v>76.63551401869158</v>
      </c>
      <c r="D40" s="25">
        <v>5762</v>
      </c>
      <c r="E40" s="16">
        <f>D40/D38*100</f>
        <v>72.955178526209167</v>
      </c>
      <c r="F40" s="16">
        <f t="shared" si="6"/>
        <v>70.268292682926827</v>
      </c>
      <c r="G40" s="25">
        <v>2691</v>
      </c>
      <c r="H40" s="16">
        <f>G40/G38*100</f>
        <v>75.589887640449433</v>
      </c>
      <c r="I40" s="16">
        <f t="shared" si="7"/>
        <v>32.81707317073171</v>
      </c>
      <c r="J40" s="25">
        <v>3071</v>
      </c>
      <c r="K40" s="16">
        <f>J40/J38*100</f>
        <v>70.792992162286765</v>
      </c>
      <c r="L40" s="16">
        <f t="shared" si="8"/>
        <v>37.451219512195124</v>
      </c>
    </row>
    <row r="41" spans="1:12" customFormat="1" x14ac:dyDescent="0.25">
      <c r="A41" s="9" t="s">
        <v>29</v>
      </c>
      <c r="B41" s="13">
        <v>110</v>
      </c>
      <c r="C41" s="16">
        <v>100</v>
      </c>
      <c r="D41" s="15">
        <v>7898</v>
      </c>
      <c r="E41" s="16">
        <v>100</v>
      </c>
      <c r="F41" s="14">
        <f t="shared" si="6"/>
        <v>71.8</v>
      </c>
      <c r="G41" s="15">
        <v>3560</v>
      </c>
      <c r="H41" s="16">
        <v>100</v>
      </c>
      <c r="I41" s="14">
        <f t="shared" si="7"/>
        <v>32.363636363636367</v>
      </c>
      <c r="J41" s="15">
        <v>4338</v>
      </c>
      <c r="K41" s="16">
        <v>100</v>
      </c>
      <c r="L41" s="14">
        <f t="shared" si="8"/>
        <v>39.436363636363637</v>
      </c>
    </row>
    <row r="42" spans="1:12" customFormat="1" x14ac:dyDescent="0.25">
      <c r="A42" s="9" t="s">
        <v>14</v>
      </c>
      <c r="B42" s="24">
        <v>26</v>
      </c>
      <c r="C42" s="16">
        <f>B42/B38*100</f>
        <v>24.299065420560748</v>
      </c>
      <c r="D42" s="25">
        <v>2136</v>
      </c>
      <c r="E42" s="16">
        <f>D42/D41*100</f>
        <v>27.044821473790829</v>
      </c>
      <c r="F42" s="16">
        <f t="shared" si="6"/>
        <v>82.15384615384616</v>
      </c>
      <c r="G42" s="25">
        <v>869</v>
      </c>
      <c r="H42" s="16">
        <f>G42/G41*100</f>
        <v>24.410112359550563</v>
      </c>
      <c r="I42" s="16">
        <f t="shared" si="7"/>
        <v>33.42307692307692</v>
      </c>
      <c r="J42" s="25">
        <v>1267</v>
      </c>
      <c r="K42" s="16">
        <f>J42/J41*100</f>
        <v>29.207007837713235</v>
      </c>
      <c r="L42" s="16">
        <f t="shared" si="8"/>
        <v>48.730769230769234</v>
      </c>
    </row>
    <row r="43" spans="1:12" customFormat="1" x14ac:dyDescent="0.25">
      <c r="A43" s="18" t="s">
        <v>15</v>
      </c>
      <c r="B43" s="26">
        <v>84</v>
      </c>
      <c r="C43" s="19">
        <f>B43/B38*100</f>
        <v>78.504672897196258</v>
      </c>
      <c r="D43" s="27">
        <v>5762</v>
      </c>
      <c r="E43" s="19">
        <f>D43/D41*100</f>
        <v>72.955178526209167</v>
      </c>
      <c r="F43" s="19">
        <f t="shared" si="6"/>
        <v>68.595238095238102</v>
      </c>
      <c r="G43" s="27">
        <v>2691</v>
      </c>
      <c r="H43" s="19">
        <f>G43/G41*100</f>
        <v>75.589887640449433</v>
      </c>
      <c r="I43" s="19">
        <f t="shared" si="7"/>
        <v>32.035714285714285</v>
      </c>
      <c r="J43" s="27">
        <v>3071</v>
      </c>
      <c r="K43" s="19">
        <f>J43/J41*100</f>
        <v>70.792992162286765</v>
      </c>
      <c r="L43" s="19">
        <f t="shared" si="8"/>
        <v>36.55952380952381</v>
      </c>
    </row>
    <row r="44" spans="1:12" x14ac:dyDescent="0.25">
      <c r="A44" s="28" t="s">
        <v>24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</row>
    <row r="45" spans="1:12" x14ac:dyDescent="0.25">
      <c r="A45" s="28" t="s">
        <v>25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</row>
  </sheetData>
  <mergeCells count="8">
    <mergeCell ref="A44:L44"/>
    <mergeCell ref="A45:L45"/>
    <mergeCell ref="A1:L1"/>
    <mergeCell ref="A2:A4"/>
    <mergeCell ref="B2:C2"/>
    <mergeCell ref="D2:F2"/>
    <mergeCell ref="G2:I2"/>
    <mergeCell ref="J2:L2"/>
  </mergeCells>
  <phoneticPr fontId="2" type="noConversion"/>
  <pageMargins left="0.70866141732283472" right="0.70866141732283472" top="0.55118110236220474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桃園市政府財政局訓練時數性別統計1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李書帆</cp:lastModifiedBy>
  <dcterms:created xsi:type="dcterms:W3CDTF">2022-09-14T08:14:25Z</dcterms:created>
  <dcterms:modified xsi:type="dcterms:W3CDTF">2026-05-04T07:37:54Z</dcterms:modified>
</cp:coreProperties>
</file>