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32074583-F578-4BAA-A49C-658C8DA36CE3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桃園市到院前心肺功能停止患者人次(性別及年齡別) 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8" l="1"/>
  <c r="P15" i="18" s="1"/>
  <c r="C15" i="18"/>
  <c r="L15" i="18" s="1"/>
  <c r="B15" i="18"/>
  <c r="T15" i="18" s="1"/>
  <c r="G14" i="18"/>
  <c r="C14" i="18"/>
  <c r="B14" i="18" s="1"/>
  <c r="T14" i="18" s="1"/>
  <c r="G13" i="18"/>
  <c r="C13" i="18"/>
  <c r="B13" i="18" s="1"/>
  <c r="T13" i="18" s="1"/>
  <c r="M15" i="18" l="1"/>
  <c r="N15" i="18"/>
  <c r="O15" i="18"/>
  <c r="Q15" i="18"/>
  <c r="R15" i="18"/>
  <c r="S15" i="18"/>
  <c r="L14" i="18"/>
  <c r="P14" i="18"/>
  <c r="M14" i="18"/>
  <c r="N14" i="18"/>
  <c r="O14" i="18"/>
  <c r="Q14" i="18"/>
  <c r="R14" i="18"/>
  <c r="S14" i="18"/>
  <c r="L13" i="18"/>
  <c r="P13" i="18"/>
  <c r="S13" i="18"/>
  <c r="M13" i="18"/>
  <c r="Q13" i="18"/>
  <c r="N13" i="18"/>
  <c r="R13" i="18"/>
  <c r="O13" i="18"/>
  <c r="G12" i="18"/>
  <c r="C12" i="18"/>
  <c r="B12" i="18" l="1"/>
  <c r="R12" i="18" s="1"/>
  <c r="M12" i="18"/>
  <c r="L12" i="18"/>
  <c r="S12" i="18"/>
  <c r="O12" i="18"/>
  <c r="G16" i="18"/>
  <c r="C16" i="18"/>
  <c r="G11" i="18"/>
  <c r="C11" i="18"/>
  <c r="G10" i="18"/>
  <c r="C10" i="18"/>
  <c r="G9" i="18"/>
  <c r="C9" i="18"/>
  <c r="G8" i="18"/>
  <c r="C8" i="18"/>
  <c r="G7" i="18"/>
  <c r="C7" i="18"/>
  <c r="Q12" i="18" l="1"/>
  <c r="N12" i="18"/>
  <c r="B7" i="18"/>
  <c r="M7" i="18" s="1"/>
  <c r="B9" i="18"/>
  <c r="R9" i="18" s="1"/>
  <c r="B11" i="18"/>
  <c r="M11" i="18" s="1"/>
  <c r="P12" i="18"/>
  <c r="T12" i="18"/>
  <c r="P7" i="18"/>
  <c r="P9" i="18"/>
  <c r="P11" i="18"/>
  <c r="B8" i="18"/>
  <c r="R8" i="18" s="1"/>
  <c r="B10" i="18"/>
  <c r="P10" i="18" s="1"/>
  <c r="B16" i="18"/>
  <c r="N16" i="18" s="1"/>
  <c r="Q10" i="18"/>
  <c r="M10" i="18"/>
  <c r="S10" i="18"/>
  <c r="O10" i="18"/>
  <c r="R7" i="18"/>
  <c r="N7" i="18"/>
  <c r="Q7" i="18"/>
  <c r="S7" i="18"/>
  <c r="O7" i="18"/>
  <c r="N9" i="18"/>
  <c r="Q9" i="18"/>
  <c r="M9" i="18"/>
  <c r="T9" i="18"/>
  <c r="S9" i="18"/>
  <c r="O9" i="18"/>
  <c r="N11" i="18"/>
  <c r="Q11" i="18"/>
  <c r="S11" i="18"/>
  <c r="O11" i="18"/>
  <c r="L7" i="18"/>
  <c r="L8" i="18"/>
  <c r="L9" i="18"/>
  <c r="L11" i="18"/>
  <c r="T7" i="18" l="1"/>
  <c r="T11" i="18"/>
  <c r="R11" i="18"/>
  <c r="T16" i="18"/>
  <c r="R16" i="18"/>
  <c r="L16" i="18"/>
  <c r="M8" i="18"/>
  <c r="P8" i="18"/>
  <c r="O8" i="18"/>
  <c r="Q8" i="18"/>
  <c r="S8" i="18"/>
  <c r="N8" i="18"/>
  <c r="T8" i="18"/>
  <c r="L10" i="18"/>
  <c r="T10" i="18"/>
  <c r="N10" i="18"/>
  <c r="P16" i="18"/>
  <c r="O16" i="18"/>
  <c r="Q16" i="18"/>
  <c r="M16" i="18"/>
  <c r="R10" i="18"/>
  <c r="S16" i="18"/>
</calcChain>
</file>

<file path=xl/sharedStrings.xml><?xml version="1.0" encoding="utf-8"?>
<sst xmlns="http://schemas.openxmlformats.org/spreadsheetml/2006/main" count="40" uniqueCount="28">
  <si>
    <t>總計</t>
    <phoneticPr fontId="4" type="noConversion"/>
  </si>
  <si>
    <t>合計</t>
    <phoneticPr fontId="4" type="noConversion"/>
  </si>
  <si>
    <t>65歲
以上</t>
    <phoneticPr fontId="4" type="noConversion"/>
  </si>
  <si>
    <t xml:space="preserve"> 桃園市消防緊急救護到院前心肺功能停止傷病患人次</t>
    <phoneticPr fontId="4" type="noConversion"/>
  </si>
  <si>
    <t>單位：人次、％</t>
    <phoneticPr fontId="4" type="noConversion"/>
  </si>
  <si>
    <t>年別</t>
    <phoneticPr fontId="4" type="noConversion"/>
  </si>
  <si>
    <t>比率</t>
    <phoneticPr fontId="4" type="noConversion"/>
  </si>
  <si>
    <t>男性</t>
    <phoneticPr fontId="4" type="noConversion"/>
  </si>
  <si>
    <t>女性</t>
    <phoneticPr fontId="4" type="noConversion"/>
  </si>
  <si>
    <t>不清楚</t>
    <phoneticPr fontId="4" type="noConversion"/>
  </si>
  <si>
    <t>合計</t>
    <phoneticPr fontId="4" type="noConversion"/>
  </si>
  <si>
    <t>未滿
15歲</t>
    <phoneticPr fontId="4" type="noConversion"/>
  </si>
  <si>
    <t>15-64
歲</t>
    <phoneticPr fontId="4" type="noConversion"/>
  </si>
  <si>
    <t>65歲
以上</t>
    <phoneticPr fontId="4" type="noConversion"/>
  </si>
  <si>
    <r>
      <t>105</t>
    </r>
    <r>
      <rPr>
        <sz val="12"/>
        <rFont val="標楷體"/>
        <family val="4"/>
        <charset val="136"/>
      </rPr>
      <t>年</t>
    </r>
    <phoneticPr fontId="4" type="noConversion"/>
  </si>
  <si>
    <r>
      <t>106</t>
    </r>
    <r>
      <rPr>
        <sz val="12"/>
        <rFont val="標楷體"/>
        <family val="4"/>
        <charset val="136"/>
      </rPr>
      <t>年</t>
    </r>
    <phoneticPr fontId="4" type="noConversion"/>
  </si>
  <si>
    <r>
      <t>107</t>
    </r>
    <r>
      <rPr>
        <sz val="12"/>
        <rFont val="標楷體"/>
        <family val="4"/>
        <charset val="136"/>
      </rPr>
      <t>年</t>
    </r>
    <phoneticPr fontId="4" type="noConversion"/>
  </si>
  <si>
    <r>
      <t>108</t>
    </r>
    <r>
      <rPr>
        <sz val="12"/>
        <rFont val="標楷體"/>
        <family val="4"/>
        <charset val="136"/>
      </rPr>
      <t>年</t>
    </r>
    <phoneticPr fontId="4" type="noConversion"/>
  </si>
  <si>
    <r>
      <t>109</t>
    </r>
    <r>
      <rPr>
        <sz val="12"/>
        <rFont val="標楷體"/>
        <family val="4"/>
        <charset val="136"/>
      </rPr>
      <t>年</t>
    </r>
    <phoneticPr fontId="4" type="noConversion"/>
  </si>
  <si>
    <r>
      <t>110</t>
    </r>
    <r>
      <rPr>
        <sz val="12"/>
        <rFont val="標楷體"/>
        <family val="4"/>
        <charset val="136"/>
      </rPr>
      <t>年</t>
    </r>
    <phoneticPr fontId="4" type="noConversion"/>
  </si>
  <si>
    <t>資料來源：桃園市政府消防局。</t>
    <phoneticPr fontId="4" type="noConversion"/>
  </si>
  <si>
    <t>說明：合計與細目不合，係四捨五入所致。</t>
    <phoneticPr fontId="4" type="noConversion"/>
  </si>
  <si>
    <t>到院前心肺功能停止患者人次</t>
    <phoneticPr fontId="4" type="noConversion"/>
  </si>
  <si>
    <t>男性</t>
    <phoneticPr fontId="4" type="noConversion"/>
  </si>
  <si>
    <r>
      <t>111</t>
    </r>
    <r>
      <rPr>
        <sz val="12"/>
        <rFont val="標楷體"/>
        <family val="4"/>
        <charset val="136"/>
      </rPr>
      <t>年</t>
    </r>
    <phoneticPr fontId="4" type="noConversion"/>
  </si>
  <si>
    <r>
      <t>112</t>
    </r>
    <r>
      <rPr>
        <sz val="12"/>
        <rFont val="標楷體"/>
        <family val="4"/>
        <charset val="136"/>
      </rPr>
      <t>年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</si>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</sst>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000_-;\-* #,##0.0000_-;_-* &quot;-&quot;??_-;_-@_-"/>
  </numFmts>
  <fonts count="31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6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12"/>
      <color theme="1"/>
      <name val="新細明體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23" applyNumberFormat="0" applyAlignment="0" applyProtection="0">
      <alignment vertical="center"/>
    </xf>
    <xf numFmtId="0" fontId="21" fillId="6" borderId="24" applyNumberFormat="0" applyAlignment="0" applyProtection="0">
      <alignment vertical="center"/>
    </xf>
    <xf numFmtId="0" fontId="22" fillId="6" borderId="23" applyNumberFormat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7" borderId="2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27" applyNumberFormat="0" applyFont="0" applyAlignment="0" applyProtection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0" fillId="0" borderId="0"/>
    <xf numFmtId="0" fontId="29" fillId="0" borderId="0">
      <alignment vertical="center"/>
    </xf>
    <xf numFmtId="0" fontId="30" fillId="0" borderId="0"/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27" applyNumberFormat="0" applyFont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33" borderId="0" xfId="0" applyFill="1" applyBorder="1">
      <alignment vertical="center"/>
    </xf>
    <xf numFmtId="0" fontId="0" fillId="33" borderId="0" xfId="0" applyFill="1">
      <alignment vertical="center"/>
    </xf>
    <xf numFmtId="0" fontId="5" fillId="33" borderId="2" xfId="0" applyFont="1" applyFill="1" applyBorder="1">
      <alignment vertical="center"/>
    </xf>
    <xf numFmtId="0" fontId="0" fillId="33" borderId="2" xfId="0" applyFill="1" applyBorder="1">
      <alignment vertical="center"/>
    </xf>
    <xf numFmtId="0" fontId="7" fillId="33" borderId="2" xfId="0" applyFont="1" applyFill="1" applyBorder="1" applyAlignment="1">
      <alignment horizontal="right" vertical="center"/>
    </xf>
    <xf numFmtId="0" fontId="8" fillId="33" borderId="0" xfId="0" applyFont="1" applyFill="1">
      <alignment vertical="center"/>
    </xf>
    <xf numFmtId="0" fontId="6" fillId="33" borderId="15" xfId="0" applyFont="1" applyFill="1" applyBorder="1" applyAlignment="1">
      <alignment horizontal="center" vertical="center"/>
    </xf>
    <xf numFmtId="176" fontId="6" fillId="33" borderId="14" xfId="1" applyFont="1" applyFill="1" applyBorder="1" applyAlignment="1">
      <alignment horizontal="right" vertical="center"/>
    </xf>
    <xf numFmtId="176" fontId="6" fillId="33" borderId="13" xfId="1" applyFont="1" applyFill="1" applyBorder="1" applyAlignment="1">
      <alignment horizontal="right" vertical="center"/>
    </xf>
    <xf numFmtId="178" fontId="6" fillId="33" borderId="13" xfId="1" applyNumberFormat="1" applyFont="1" applyFill="1" applyBorder="1" applyAlignment="1">
      <alignment horizontal="right" vertical="center"/>
    </xf>
    <xf numFmtId="0" fontId="6" fillId="33" borderId="16" xfId="0" applyFont="1" applyFill="1" applyBorder="1" applyAlignment="1">
      <alignment horizontal="center" vertical="center"/>
    </xf>
    <xf numFmtId="176" fontId="6" fillId="33" borderId="17" xfId="1" applyFont="1" applyFill="1" applyBorder="1" applyAlignment="1">
      <alignment horizontal="right" vertical="center"/>
    </xf>
    <xf numFmtId="176" fontId="6" fillId="33" borderId="0" xfId="1" applyFont="1" applyFill="1" applyBorder="1" applyAlignment="1">
      <alignment horizontal="right" vertical="center"/>
    </xf>
    <xf numFmtId="178" fontId="6" fillId="33" borderId="0" xfId="1" applyNumberFormat="1" applyFont="1" applyFill="1" applyBorder="1" applyAlignment="1">
      <alignment horizontal="right" vertical="center"/>
    </xf>
    <xf numFmtId="0" fontId="6" fillId="33" borderId="12" xfId="0" applyFont="1" applyFill="1" applyBorder="1" applyAlignment="1">
      <alignment horizontal="center" vertical="center"/>
    </xf>
    <xf numFmtId="176" fontId="6" fillId="33" borderId="11" xfId="1" applyFont="1" applyFill="1" applyBorder="1" applyAlignment="1">
      <alignment horizontal="right" vertical="center"/>
    </xf>
    <xf numFmtId="176" fontId="6" fillId="33" borderId="2" xfId="1" applyFont="1" applyFill="1" applyBorder="1" applyAlignment="1">
      <alignment horizontal="right" vertical="center"/>
    </xf>
    <xf numFmtId="178" fontId="6" fillId="33" borderId="2" xfId="1" applyNumberFormat="1" applyFont="1" applyFill="1" applyBorder="1" applyAlignment="1">
      <alignment horizontal="right" vertical="center"/>
    </xf>
    <xf numFmtId="0" fontId="9" fillId="33" borderId="1" xfId="0" applyFont="1" applyFill="1" applyBorder="1" applyAlignment="1">
      <alignment horizontal="left" vertical="center"/>
    </xf>
    <xf numFmtId="177" fontId="0" fillId="33" borderId="0" xfId="0" applyNumberFormat="1" applyFill="1">
      <alignment vertical="center"/>
    </xf>
    <xf numFmtId="179" fontId="10" fillId="33" borderId="0" xfId="0" applyNumberFormat="1" applyFont="1" applyFill="1">
      <alignment vertical="center"/>
    </xf>
    <xf numFmtId="0" fontId="9" fillId="33" borderId="0" xfId="0" applyFont="1" applyFill="1" applyBorder="1" applyAlignment="1">
      <alignment horizontal="left" vertical="center"/>
    </xf>
    <xf numFmtId="0" fontId="6" fillId="33" borderId="0" xfId="0" quotePrefix="1" applyFont="1" applyFill="1" applyBorder="1" applyAlignment="1">
      <alignment horizontal="right" vertical="center"/>
    </xf>
    <xf numFmtId="0" fontId="5" fillId="33" borderId="6" xfId="0" applyFont="1" applyFill="1" applyBorder="1" applyAlignment="1">
      <alignment horizontal="center" vertical="center"/>
    </xf>
    <xf numFmtId="0" fontId="5" fillId="33" borderId="6" xfId="0" applyFont="1" applyFill="1" applyBorder="1" applyAlignment="1">
      <alignment horizontal="center" vertical="center" wrapText="1"/>
    </xf>
    <xf numFmtId="0" fontId="5" fillId="33" borderId="5" xfId="0" applyFont="1" applyFill="1" applyBorder="1" applyAlignment="1">
      <alignment horizontal="center" vertical="center" wrapText="1"/>
    </xf>
    <xf numFmtId="0" fontId="5" fillId="33" borderId="14" xfId="0" applyFont="1" applyFill="1" applyBorder="1" applyAlignment="1">
      <alignment horizontal="center" vertical="center"/>
    </xf>
    <xf numFmtId="0" fontId="5" fillId="33" borderId="18" xfId="0" applyFont="1" applyFill="1" applyBorder="1" applyAlignment="1">
      <alignment horizontal="center" vertical="center"/>
    </xf>
    <xf numFmtId="0" fontId="11" fillId="33" borderId="0" xfId="0" applyFont="1" applyFill="1" applyBorder="1" applyAlignment="1">
      <alignment horizontal="center" vertical="center"/>
    </xf>
    <xf numFmtId="0" fontId="5" fillId="33" borderId="9" xfId="0" applyFont="1" applyFill="1" applyBorder="1" applyAlignment="1">
      <alignment horizontal="center" vertical="center"/>
    </xf>
    <xf numFmtId="0" fontId="5" fillId="33" borderId="10" xfId="0" applyFont="1" applyFill="1" applyBorder="1" applyAlignment="1">
      <alignment horizontal="center" vertical="center"/>
    </xf>
    <xf numFmtId="0" fontId="5" fillId="33" borderId="3" xfId="0" applyFont="1" applyFill="1" applyBorder="1" applyAlignment="1">
      <alignment horizontal="center" vertical="center"/>
    </xf>
    <xf numFmtId="0" fontId="5" fillId="33" borderId="7" xfId="0" applyFont="1" applyFill="1" applyBorder="1" applyAlignment="1">
      <alignment horizontal="center" vertical="center"/>
    </xf>
    <xf numFmtId="0" fontId="5" fillId="33" borderId="4" xfId="0" applyFont="1" applyFill="1" applyBorder="1" applyAlignment="1">
      <alignment horizontal="center" vertical="center"/>
    </xf>
    <xf numFmtId="0" fontId="5" fillId="33" borderId="6" xfId="0" applyFont="1" applyFill="1" applyBorder="1" applyAlignment="1">
      <alignment horizontal="center" vertical="center"/>
    </xf>
    <xf numFmtId="0" fontId="5" fillId="33" borderId="19" xfId="0" applyFont="1" applyFill="1" applyBorder="1" applyAlignment="1">
      <alignment horizontal="center" vertical="center"/>
    </xf>
    <xf numFmtId="0" fontId="5" fillId="33" borderId="8" xfId="0" applyFont="1" applyFill="1" applyBorder="1" applyAlignment="1">
      <alignment horizontal="center" vertical="center"/>
    </xf>
    <xf numFmtId="0" fontId="5" fillId="33" borderId="5" xfId="0" applyFont="1" applyFill="1" applyBorder="1" applyAlignment="1">
      <alignment horizontal="center" vertical="center"/>
    </xf>
  </cellXfs>
  <cellStyles count="67">
    <cellStyle name="20% - 輔色1" xfId="20" builtinId="30" customBuiltin="1"/>
    <cellStyle name="20% - 輔色1 2" xfId="47" xr:uid="{00000000-0005-0000-0000-000001000000}"/>
    <cellStyle name="20% - 輔色2" xfId="24" builtinId="34" customBuiltin="1"/>
    <cellStyle name="20% - 輔色2 2" xfId="49" xr:uid="{00000000-0005-0000-0000-000003000000}"/>
    <cellStyle name="20% - 輔色3" xfId="28" builtinId="38" customBuiltin="1"/>
    <cellStyle name="20% - 輔色3 2" xfId="51" xr:uid="{00000000-0005-0000-0000-000005000000}"/>
    <cellStyle name="20% - 輔色4" xfId="32" builtinId="42" customBuiltin="1"/>
    <cellStyle name="20% - 輔色4 2" xfId="53" xr:uid="{00000000-0005-0000-0000-000007000000}"/>
    <cellStyle name="20% - 輔色5" xfId="36" builtinId="46" customBuiltin="1"/>
    <cellStyle name="20% - 輔色5 2" xfId="55" xr:uid="{00000000-0005-0000-0000-000009000000}"/>
    <cellStyle name="20% - 輔色6" xfId="40" builtinId="50" customBuiltin="1"/>
    <cellStyle name="20% - 輔色6 2" xfId="57" xr:uid="{00000000-0005-0000-0000-00000B000000}"/>
    <cellStyle name="40% - 輔色1" xfId="21" builtinId="31" customBuiltin="1"/>
    <cellStyle name="40% - 輔色1 2" xfId="48" xr:uid="{00000000-0005-0000-0000-00000D000000}"/>
    <cellStyle name="40% - 輔色2" xfId="25" builtinId="35" customBuiltin="1"/>
    <cellStyle name="40% - 輔色2 2" xfId="50" xr:uid="{00000000-0005-0000-0000-00000F000000}"/>
    <cellStyle name="40% - 輔色3" xfId="29" builtinId="39" customBuiltin="1"/>
    <cellStyle name="40% - 輔色3 2" xfId="52" xr:uid="{00000000-0005-0000-0000-000011000000}"/>
    <cellStyle name="40% - 輔色4" xfId="33" builtinId="43" customBuiltin="1"/>
    <cellStyle name="40% - 輔色4 2" xfId="54" xr:uid="{00000000-0005-0000-0000-000013000000}"/>
    <cellStyle name="40% - 輔色5" xfId="37" builtinId="47" customBuiltin="1"/>
    <cellStyle name="40% - 輔色5 2" xfId="56" xr:uid="{00000000-0005-0000-0000-000015000000}"/>
    <cellStyle name="40% - 輔色6" xfId="41" builtinId="51" customBuiltin="1"/>
    <cellStyle name="40% - 輔色6 2" xfId="58" xr:uid="{00000000-0005-0000-0000-000017000000}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F000000}"/>
    <cellStyle name="一般 2 2" xfId="62" xr:uid="{00000000-0005-0000-0000-000020000000}"/>
    <cellStyle name="一般 2 3" xfId="61" xr:uid="{00000000-0005-0000-0000-000021000000}"/>
    <cellStyle name="一般 2 4" xfId="65" xr:uid="{00000000-0005-0000-0000-000022000000}"/>
    <cellStyle name="一般 2 5" xfId="46" xr:uid="{00000000-0005-0000-0000-000023000000}"/>
    <cellStyle name="一般 3" xfId="60" xr:uid="{00000000-0005-0000-0000-000024000000}"/>
    <cellStyle name="一般 36" xfId="2" xr:uid="{00000000-0005-0000-0000-000025000000}"/>
    <cellStyle name="一般 4" xfId="59" xr:uid="{00000000-0005-0000-0000-000026000000}"/>
    <cellStyle name="一般 5" xfId="45" xr:uid="{00000000-0005-0000-0000-000027000000}"/>
    <cellStyle name="千分位[0]" xfId="1" builtinId="6"/>
    <cellStyle name="千分位[0] 2" xfId="63" xr:uid="{00000000-0005-0000-0000-000029000000}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2F000000}"/>
    <cellStyle name="備註 2 2" xfId="66" xr:uid="{00000000-0005-0000-0000-000030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標題 5" xfId="64" xr:uid="{00000000-0005-0000-0000-00003D000000}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A7FA261A-68D4-4F7B-8BD9-6F8DB71290C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T18"/>
  <sheetViews>
    <sheetView showGridLines="0" tabSelected="1" topLeftCell="A2" zoomScaleNormal="100" zoomScaleSheetLayoutView="100" workbookViewId="0">
      <selection activeCell="I23" sqref="I23"/>
    </sheetView>
  </sheetViews>
  <sheetFormatPr defaultColWidth="8.875" defaultRowHeight="16.5" x14ac:dyDescent="0.25"/>
  <cols>
    <col min="1" max="1" width="8.125" style="2" customWidth="1"/>
    <col min="2" max="3" width="8.75" style="2" bestFit="1" customWidth="1"/>
    <col min="4" max="10" width="5.75" style="2" customWidth="1"/>
    <col min="11" max="11" width="6.25" style="2" customWidth="1"/>
    <col min="12" max="18" width="9.25" style="2" bestFit="1" customWidth="1"/>
    <col min="19" max="19" width="9" style="2" customWidth="1"/>
    <col min="20" max="20" width="9.875" style="2" customWidth="1"/>
    <col min="21" max="16384" width="8.875" style="2"/>
  </cols>
  <sheetData>
    <row r="1" spans="1:20" s="1" customFormat="1" hidden="1" x14ac:dyDescent="0.25"/>
    <row r="2" spans="1:20" ht="21" x14ac:dyDescent="0.25">
      <c r="A2" s="29" t="s">
        <v>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0" ht="17.2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T3" s="5" t="s">
        <v>4</v>
      </c>
    </row>
    <row r="4" spans="1:20" s="6" customFormat="1" x14ac:dyDescent="0.25">
      <c r="A4" s="30" t="s">
        <v>5</v>
      </c>
      <c r="B4" s="32" t="s">
        <v>22</v>
      </c>
      <c r="C4" s="33"/>
      <c r="D4" s="33"/>
      <c r="E4" s="33"/>
      <c r="F4" s="33"/>
      <c r="G4" s="33"/>
      <c r="H4" s="33"/>
      <c r="I4" s="33"/>
      <c r="J4" s="33"/>
      <c r="K4" s="34"/>
      <c r="L4" s="32" t="s">
        <v>6</v>
      </c>
      <c r="M4" s="33"/>
      <c r="N4" s="33"/>
      <c r="O4" s="33"/>
      <c r="P4" s="33"/>
      <c r="Q4" s="33"/>
      <c r="R4" s="33"/>
      <c r="S4" s="33"/>
      <c r="T4" s="33"/>
    </row>
    <row r="5" spans="1:20" s="6" customFormat="1" x14ac:dyDescent="0.25">
      <c r="A5" s="31"/>
      <c r="B5" s="31" t="s">
        <v>0</v>
      </c>
      <c r="C5" s="35" t="s">
        <v>23</v>
      </c>
      <c r="D5" s="35"/>
      <c r="E5" s="35"/>
      <c r="F5" s="35"/>
      <c r="G5" s="35" t="s">
        <v>8</v>
      </c>
      <c r="H5" s="35"/>
      <c r="I5" s="35"/>
      <c r="J5" s="35"/>
      <c r="K5" s="36" t="s">
        <v>9</v>
      </c>
      <c r="L5" s="35" t="s">
        <v>7</v>
      </c>
      <c r="M5" s="35"/>
      <c r="N5" s="35"/>
      <c r="O5" s="35"/>
      <c r="P5" s="35" t="s">
        <v>8</v>
      </c>
      <c r="Q5" s="35"/>
      <c r="R5" s="35"/>
      <c r="S5" s="38"/>
      <c r="T5" s="27" t="s">
        <v>9</v>
      </c>
    </row>
    <row r="6" spans="1:20" s="6" customFormat="1" ht="30.6" customHeight="1" x14ac:dyDescent="0.25">
      <c r="A6" s="31"/>
      <c r="B6" s="31"/>
      <c r="C6" s="24" t="s">
        <v>10</v>
      </c>
      <c r="D6" s="25" t="s">
        <v>11</v>
      </c>
      <c r="E6" s="25" t="s">
        <v>12</v>
      </c>
      <c r="F6" s="25" t="s">
        <v>13</v>
      </c>
      <c r="G6" s="24" t="s">
        <v>10</v>
      </c>
      <c r="H6" s="25" t="s">
        <v>11</v>
      </c>
      <c r="I6" s="25" t="s">
        <v>12</v>
      </c>
      <c r="J6" s="25" t="s">
        <v>13</v>
      </c>
      <c r="K6" s="37"/>
      <c r="L6" s="24" t="s">
        <v>1</v>
      </c>
      <c r="M6" s="25" t="s">
        <v>11</v>
      </c>
      <c r="N6" s="25" t="s">
        <v>12</v>
      </c>
      <c r="O6" s="25" t="s">
        <v>2</v>
      </c>
      <c r="P6" s="24" t="s">
        <v>10</v>
      </c>
      <c r="Q6" s="25" t="s">
        <v>11</v>
      </c>
      <c r="R6" s="25" t="s">
        <v>12</v>
      </c>
      <c r="S6" s="26" t="s">
        <v>13</v>
      </c>
      <c r="T6" s="28"/>
    </row>
    <row r="7" spans="1:20" ht="24" customHeight="1" x14ac:dyDescent="0.25">
      <c r="A7" s="7" t="s">
        <v>14</v>
      </c>
      <c r="B7" s="8">
        <f t="shared" ref="B7:B16" si="0">+C7+G7+K7</f>
        <v>1928</v>
      </c>
      <c r="C7" s="9">
        <f t="shared" ref="C7:C16" si="1">SUM(D7:F7)</f>
        <v>1365</v>
      </c>
      <c r="D7" s="9">
        <v>23</v>
      </c>
      <c r="E7" s="9">
        <v>655</v>
      </c>
      <c r="F7" s="9">
        <v>687</v>
      </c>
      <c r="G7" s="9">
        <f t="shared" ref="G7:G16" si="2">SUM(H7:J7)</f>
        <v>563</v>
      </c>
      <c r="H7" s="9">
        <v>9</v>
      </c>
      <c r="I7" s="9">
        <v>201</v>
      </c>
      <c r="J7" s="9">
        <v>353</v>
      </c>
      <c r="K7" s="9">
        <v>0</v>
      </c>
      <c r="L7" s="10">
        <f>ROUND(+C7/$B7*100,2)</f>
        <v>70.8</v>
      </c>
      <c r="M7" s="10">
        <f t="shared" ref="M7:T7" si="3">ROUND(+D7/$B7*100,2)</f>
        <v>1.19</v>
      </c>
      <c r="N7" s="10">
        <f t="shared" si="3"/>
        <v>33.97</v>
      </c>
      <c r="O7" s="10">
        <f t="shared" si="3"/>
        <v>35.630000000000003</v>
      </c>
      <c r="P7" s="10">
        <f t="shared" si="3"/>
        <v>29.2</v>
      </c>
      <c r="Q7" s="10">
        <f t="shared" si="3"/>
        <v>0.47</v>
      </c>
      <c r="R7" s="10">
        <f t="shared" si="3"/>
        <v>10.43</v>
      </c>
      <c r="S7" s="10">
        <f t="shared" si="3"/>
        <v>18.309999999999999</v>
      </c>
      <c r="T7" s="10">
        <f t="shared" si="3"/>
        <v>0</v>
      </c>
    </row>
    <row r="8" spans="1:20" ht="24" customHeight="1" x14ac:dyDescent="0.25">
      <c r="A8" s="11" t="s">
        <v>15</v>
      </c>
      <c r="B8" s="12">
        <f t="shared" si="0"/>
        <v>1820</v>
      </c>
      <c r="C8" s="13">
        <f t="shared" si="1"/>
        <v>1174</v>
      </c>
      <c r="D8" s="13">
        <v>15</v>
      </c>
      <c r="E8" s="13">
        <v>595</v>
      </c>
      <c r="F8" s="13">
        <v>564</v>
      </c>
      <c r="G8" s="13">
        <f t="shared" si="2"/>
        <v>646</v>
      </c>
      <c r="H8" s="13">
        <v>12</v>
      </c>
      <c r="I8" s="13">
        <v>233</v>
      </c>
      <c r="J8" s="13">
        <v>401</v>
      </c>
      <c r="K8" s="13">
        <v>0</v>
      </c>
      <c r="L8" s="14">
        <f t="shared" ref="L8:T16" si="4">ROUND(+C8/$B8*100,2)</f>
        <v>64.510000000000005</v>
      </c>
      <c r="M8" s="14">
        <f t="shared" si="4"/>
        <v>0.82</v>
      </c>
      <c r="N8" s="14">
        <f t="shared" si="4"/>
        <v>32.69</v>
      </c>
      <c r="O8" s="14">
        <f t="shared" si="4"/>
        <v>30.99</v>
      </c>
      <c r="P8" s="14">
        <f t="shared" si="4"/>
        <v>35.49</v>
      </c>
      <c r="Q8" s="14">
        <f t="shared" si="4"/>
        <v>0.66</v>
      </c>
      <c r="R8" s="14">
        <f t="shared" si="4"/>
        <v>12.8</v>
      </c>
      <c r="S8" s="14">
        <f t="shared" si="4"/>
        <v>22.03</v>
      </c>
      <c r="T8" s="14">
        <f t="shared" si="4"/>
        <v>0</v>
      </c>
    </row>
    <row r="9" spans="1:20" ht="24" customHeight="1" x14ac:dyDescent="0.25">
      <c r="A9" s="11" t="s">
        <v>16</v>
      </c>
      <c r="B9" s="12">
        <f t="shared" si="0"/>
        <v>1904</v>
      </c>
      <c r="C9" s="13">
        <f t="shared" si="1"/>
        <v>1238</v>
      </c>
      <c r="D9" s="13">
        <v>15</v>
      </c>
      <c r="E9" s="13">
        <v>651</v>
      </c>
      <c r="F9" s="13">
        <v>572</v>
      </c>
      <c r="G9" s="13">
        <f t="shared" si="2"/>
        <v>666</v>
      </c>
      <c r="H9" s="13">
        <v>12</v>
      </c>
      <c r="I9" s="13">
        <v>239</v>
      </c>
      <c r="J9" s="13">
        <v>415</v>
      </c>
      <c r="K9" s="13">
        <v>0</v>
      </c>
      <c r="L9" s="14">
        <f t="shared" si="4"/>
        <v>65.02</v>
      </c>
      <c r="M9" s="14">
        <f t="shared" si="4"/>
        <v>0.79</v>
      </c>
      <c r="N9" s="14">
        <f t="shared" si="4"/>
        <v>34.19</v>
      </c>
      <c r="O9" s="14">
        <f t="shared" si="4"/>
        <v>30.04</v>
      </c>
      <c r="P9" s="14">
        <f t="shared" si="4"/>
        <v>34.979999999999997</v>
      </c>
      <c r="Q9" s="14">
        <f t="shared" si="4"/>
        <v>0.63</v>
      </c>
      <c r="R9" s="14">
        <f t="shared" si="4"/>
        <v>12.55</v>
      </c>
      <c r="S9" s="14">
        <f t="shared" si="4"/>
        <v>21.8</v>
      </c>
      <c r="T9" s="14">
        <f t="shared" si="4"/>
        <v>0</v>
      </c>
    </row>
    <row r="10" spans="1:20" ht="24" customHeight="1" x14ac:dyDescent="0.25">
      <c r="A10" s="11" t="s">
        <v>17</v>
      </c>
      <c r="B10" s="12">
        <f t="shared" si="0"/>
        <v>2094</v>
      </c>
      <c r="C10" s="13">
        <f t="shared" si="1"/>
        <v>1342</v>
      </c>
      <c r="D10" s="13">
        <v>15</v>
      </c>
      <c r="E10" s="13">
        <v>686</v>
      </c>
      <c r="F10" s="13">
        <v>641</v>
      </c>
      <c r="G10" s="13">
        <f t="shared" si="2"/>
        <v>744</v>
      </c>
      <c r="H10" s="13">
        <v>8</v>
      </c>
      <c r="I10" s="13">
        <v>248</v>
      </c>
      <c r="J10" s="13">
        <v>488</v>
      </c>
      <c r="K10" s="13">
        <v>8</v>
      </c>
      <c r="L10" s="14">
        <f t="shared" si="4"/>
        <v>64.09</v>
      </c>
      <c r="M10" s="14">
        <f t="shared" si="4"/>
        <v>0.72</v>
      </c>
      <c r="N10" s="14">
        <f t="shared" si="4"/>
        <v>32.76</v>
      </c>
      <c r="O10" s="14">
        <f t="shared" si="4"/>
        <v>30.61</v>
      </c>
      <c r="P10" s="14">
        <f t="shared" si="4"/>
        <v>35.53</v>
      </c>
      <c r="Q10" s="14">
        <f t="shared" si="4"/>
        <v>0.38</v>
      </c>
      <c r="R10" s="14">
        <f t="shared" si="4"/>
        <v>11.84</v>
      </c>
      <c r="S10" s="14">
        <f t="shared" si="4"/>
        <v>23.3</v>
      </c>
      <c r="T10" s="14">
        <f t="shared" ref="T10:T16" si="5">ROUND(+K10/$B10*100,2)</f>
        <v>0.38</v>
      </c>
    </row>
    <row r="11" spans="1:20" ht="24" customHeight="1" x14ac:dyDescent="0.25">
      <c r="A11" s="11" t="s">
        <v>18</v>
      </c>
      <c r="B11" s="12">
        <f t="shared" si="0"/>
        <v>2113</v>
      </c>
      <c r="C11" s="13">
        <f t="shared" si="1"/>
        <v>1361</v>
      </c>
      <c r="D11" s="13">
        <v>14</v>
      </c>
      <c r="E11" s="13">
        <v>712</v>
      </c>
      <c r="F11" s="13">
        <v>635</v>
      </c>
      <c r="G11" s="13">
        <f t="shared" si="2"/>
        <v>749</v>
      </c>
      <c r="H11" s="13">
        <v>7</v>
      </c>
      <c r="I11" s="13">
        <v>249</v>
      </c>
      <c r="J11" s="13">
        <v>493</v>
      </c>
      <c r="K11" s="13">
        <v>3</v>
      </c>
      <c r="L11" s="14">
        <f t="shared" si="4"/>
        <v>64.41</v>
      </c>
      <c r="M11" s="14">
        <f t="shared" si="4"/>
        <v>0.66</v>
      </c>
      <c r="N11" s="14">
        <f t="shared" si="4"/>
        <v>33.700000000000003</v>
      </c>
      <c r="O11" s="14">
        <f t="shared" si="4"/>
        <v>30.05</v>
      </c>
      <c r="P11" s="14">
        <f t="shared" si="4"/>
        <v>35.450000000000003</v>
      </c>
      <c r="Q11" s="14">
        <f t="shared" si="4"/>
        <v>0.33</v>
      </c>
      <c r="R11" s="14">
        <f t="shared" si="4"/>
        <v>11.78</v>
      </c>
      <c r="S11" s="14">
        <f t="shared" si="4"/>
        <v>23.33</v>
      </c>
      <c r="T11" s="14">
        <f t="shared" si="5"/>
        <v>0.14000000000000001</v>
      </c>
    </row>
    <row r="12" spans="1:20" ht="24" customHeight="1" x14ac:dyDescent="0.25">
      <c r="A12" s="11" t="s">
        <v>19</v>
      </c>
      <c r="B12" s="12">
        <f t="shared" ref="B12:B15" si="6">+C12+G12+K12</f>
        <v>1766</v>
      </c>
      <c r="C12" s="13">
        <f t="shared" ref="C12:C15" si="7">SUM(D12:F12)</f>
        <v>1164</v>
      </c>
      <c r="D12" s="13">
        <v>9</v>
      </c>
      <c r="E12" s="13">
        <v>586</v>
      </c>
      <c r="F12" s="13">
        <v>569</v>
      </c>
      <c r="G12" s="13">
        <f t="shared" ref="G12:G15" si="8">SUM(H12:J12)</f>
        <v>601</v>
      </c>
      <c r="H12" s="13">
        <v>10</v>
      </c>
      <c r="I12" s="13">
        <v>197</v>
      </c>
      <c r="J12" s="13">
        <v>394</v>
      </c>
      <c r="K12" s="13">
        <v>1</v>
      </c>
      <c r="L12" s="14">
        <f t="shared" ref="L12:L15" si="9">ROUND(+C12/$B12*100,2)</f>
        <v>65.91</v>
      </c>
      <c r="M12" s="14">
        <f t="shared" ref="M12:M15" si="10">ROUND(+D12/$B12*100,2)</f>
        <v>0.51</v>
      </c>
      <c r="N12" s="14">
        <f t="shared" ref="N12:N15" si="11">ROUND(+E12/$B12*100,2)</f>
        <v>33.18</v>
      </c>
      <c r="O12" s="14">
        <f t="shared" ref="O12:O15" si="12">ROUND(+F12/$B12*100,2)</f>
        <v>32.22</v>
      </c>
      <c r="P12" s="14">
        <f t="shared" ref="P12:P15" si="13">ROUND(+G12/$B12*100,2)</f>
        <v>34.03</v>
      </c>
      <c r="Q12" s="14">
        <f t="shared" ref="Q12:Q15" si="14">ROUND(+H12/$B12*100,2)</f>
        <v>0.56999999999999995</v>
      </c>
      <c r="R12" s="14">
        <f t="shared" ref="R12:R15" si="15">ROUND(+I12/$B12*100,2)</f>
        <v>11.16</v>
      </c>
      <c r="S12" s="14">
        <f t="shared" ref="S12:S15" si="16">ROUND(+J12/$B12*100,2)</f>
        <v>22.31</v>
      </c>
      <c r="T12" s="14">
        <f t="shared" si="5"/>
        <v>0.06</v>
      </c>
    </row>
    <row r="13" spans="1:20" ht="24" customHeight="1" x14ac:dyDescent="0.25">
      <c r="A13" s="11" t="s">
        <v>24</v>
      </c>
      <c r="B13" s="12">
        <f t="shared" si="6"/>
        <v>1766</v>
      </c>
      <c r="C13" s="13">
        <f t="shared" si="7"/>
        <v>1147</v>
      </c>
      <c r="D13" s="13">
        <v>19</v>
      </c>
      <c r="E13" s="13">
        <v>553</v>
      </c>
      <c r="F13" s="13">
        <v>575</v>
      </c>
      <c r="G13" s="13">
        <f t="shared" si="8"/>
        <v>618</v>
      </c>
      <c r="H13" s="13">
        <v>10</v>
      </c>
      <c r="I13" s="13">
        <v>183</v>
      </c>
      <c r="J13" s="13">
        <v>425</v>
      </c>
      <c r="K13" s="13">
        <v>1</v>
      </c>
      <c r="L13" s="14">
        <f t="shared" si="9"/>
        <v>64.95</v>
      </c>
      <c r="M13" s="14">
        <f t="shared" si="10"/>
        <v>1.08</v>
      </c>
      <c r="N13" s="14">
        <f t="shared" si="11"/>
        <v>31.31</v>
      </c>
      <c r="O13" s="14">
        <f t="shared" si="12"/>
        <v>32.56</v>
      </c>
      <c r="P13" s="14">
        <f t="shared" si="13"/>
        <v>34.99</v>
      </c>
      <c r="Q13" s="14">
        <f t="shared" si="14"/>
        <v>0.56999999999999995</v>
      </c>
      <c r="R13" s="14">
        <f t="shared" si="15"/>
        <v>10.36</v>
      </c>
      <c r="S13" s="14">
        <f t="shared" si="16"/>
        <v>24.07</v>
      </c>
      <c r="T13" s="14">
        <f t="shared" si="5"/>
        <v>0.06</v>
      </c>
    </row>
    <row r="14" spans="1:20" ht="24" customHeight="1" x14ac:dyDescent="0.25">
      <c r="A14" s="11" t="s">
        <v>25</v>
      </c>
      <c r="B14" s="12">
        <f t="shared" si="6"/>
        <v>1896</v>
      </c>
      <c r="C14" s="13">
        <f t="shared" si="7"/>
        <v>1266</v>
      </c>
      <c r="D14" s="13">
        <v>13</v>
      </c>
      <c r="E14" s="13">
        <v>594</v>
      </c>
      <c r="F14" s="13">
        <v>659</v>
      </c>
      <c r="G14" s="13">
        <f t="shared" si="8"/>
        <v>629</v>
      </c>
      <c r="H14" s="13">
        <v>11</v>
      </c>
      <c r="I14" s="13">
        <v>198</v>
      </c>
      <c r="J14" s="13">
        <v>420</v>
      </c>
      <c r="K14" s="13">
        <v>1</v>
      </c>
      <c r="L14" s="14">
        <f t="shared" si="9"/>
        <v>66.77</v>
      </c>
      <c r="M14" s="14">
        <f t="shared" si="10"/>
        <v>0.69</v>
      </c>
      <c r="N14" s="14">
        <f t="shared" si="11"/>
        <v>31.33</v>
      </c>
      <c r="O14" s="14">
        <f t="shared" si="12"/>
        <v>34.76</v>
      </c>
      <c r="P14" s="14">
        <f t="shared" si="13"/>
        <v>33.18</v>
      </c>
      <c r="Q14" s="14">
        <f t="shared" si="14"/>
        <v>0.57999999999999996</v>
      </c>
      <c r="R14" s="14">
        <f t="shared" si="15"/>
        <v>10.44</v>
      </c>
      <c r="S14" s="14">
        <f t="shared" si="16"/>
        <v>22.15</v>
      </c>
      <c r="T14" s="14">
        <f t="shared" si="5"/>
        <v>0.05</v>
      </c>
    </row>
    <row r="15" spans="1:20" ht="24" customHeight="1" x14ac:dyDescent="0.25">
      <c r="A15" s="11" t="s">
        <v>26</v>
      </c>
      <c r="B15" s="12">
        <f t="shared" si="6"/>
        <v>1881</v>
      </c>
      <c r="C15" s="13">
        <f t="shared" si="7"/>
        <v>1238</v>
      </c>
      <c r="D15" s="13">
        <v>18</v>
      </c>
      <c r="E15" s="13">
        <v>653</v>
      </c>
      <c r="F15" s="13">
        <v>567</v>
      </c>
      <c r="G15" s="13">
        <f t="shared" si="8"/>
        <v>641</v>
      </c>
      <c r="H15" s="13">
        <v>11</v>
      </c>
      <c r="I15" s="13">
        <v>217</v>
      </c>
      <c r="J15" s="13">
        <v>413</v>
      </c>
      <c r="K15" s="13">
        <v>2</v>
      </c>
      <c r="L15" s="14">
        <f t="shared" si="9"/>
        <v>65.819999999999993</v>
      </c>
      <c r="M15" s="14">
        <f t="shared" si="10"/>
        <v>0.96</v>
      </c>
      <c r="N15" s="14">
        <f t="shared" si="11"/>
        <v>34.72</v>
      </c>
      <c r="O15" s="14">
        <f t="shared" si="12"/>
        <v>30.14</v>
      </c>
      <c r="P15" s="14">
        <f t="shared" si="13"/>
        <v>34.08</v>
      </c>
      <c r="Q15" s="14">
        <f t="shared" si="14"/>
        <v>0.57999999999999996</v>
      </c>
      <c r="R15" s="14">
        <f t="shared" si="15"/>
        <v>11.54</v>
      </c>
      <c r="S15" s="14">
        <f t="shared" si="16"/>
        <v>21.96</v>
      </c>
      <c r="T15" s="14">
        <f t="shared" ref="T15" si="17">ROUND(+K15/$B15*100,2)</f>
        <v>0.11</v>
      </c>
    </row>
    <row r="16" spans="1:20" ht="24" customHeight="1" thickBot="1" x14ac:dyDescent="0.3">
      <c r="A16" s="15" t="s">
        <v>27</v>
      </c>
      <c r="B16" s="16">
        <f t="shared" si="0"/>
        <v>1731</v>
      </c>
      <c r="C16" s="17">
        <f t="shared" si="1"/>
        <v>1133</v>
      </c>
      <c r="D16" s="17">
        <v>14</v>
      </c>
      <c r="E16" s="17">
        <v>572</v>
      </c>
      <c r="F16" s="17">
        <v>547</v>
      </c>
      <c r="G16" s="17">
        <f t="shared" si="2"/>
        <v>598</v>
      </c>
      <c r="H16" s="17">
        <v>5</v>
      </c>
      <c r="I16" s="17">
        <v>198</v>
      </c>
      <c r="J16" s="17">
        <v>395</v>
      </c>
      <c r="K16" s="17">
        <v>0</v>
      </c>
      <c r="L16" s="18">
        <f t="shared" si="4"/>
        <v>65.45</v>
      </c>
      <c r="M16" s="18">
        <f t="shared" si="4"/>
        <v>0.81</v>
      </c>
      <c r="N16" s="18">
        <f t="shared" si="4"/>
        <v>33.04</v>
      </c>
      <c r="O16" s="18">
        <f t="shared" si="4"/>
        <v>31.6</v>
      </c>
      <c r="P16" s="18">
        <f t="shared" si="4"/>
        <v>34.549999999999997</v>
      </c>
      <c r="Q16" s="18">
        <f t="shared" si="4"/>
        <v>0.28999999999999998</v>
      </c>
      <c r="R16" s="18">
        <f t="shared" si="4"/>
        <v>11.44</v>
      </c>
      <c r="S16" s="18">
        <f t="shared" si="4"/>
        <v>22.82</v>
      </c>
      <c r="T16" s="18">
        <f t="shared" si="5"/>
        <v>0</v>
      </c>
    </row>
    <row r="17" spans="1:16" x14ac:dyDescent="0.25">
      <c r="A17" s="19" t="s">
        <v>20</v>
      </c>
      <c r="K17" s="20"/>
      <c r="L17" s="21"/>
      <c r="P17" s="21"/>
    </row>
    <row r="18" spans="1:16" x14ac:dyDescent="0.25">
      <c r="A18" s="22" t="s">
        <v>21</v>
      </c>
      <c r="B18" s="1"/>
      <c r="L18" s="20"/>
      <c r="M18" s="23"/>
      <c r="P18" s="20"/>
    </row>
  </sheetData>
  <mergeCells count="11">
    <mergeCell ref="T5:T6"/>
    <mergeCell ref="A2:T2"/>
    <mergeCell ref="A4:A6"/>
    <mergeCell ref="B4:K4"/>
    <mergeCell ref="L4:T4"/>
    <mergeCell ref="B5:B6"/>
    <mergeCell ref="C5:F5"/>
    <mergeCell ref="G5:J5"/>
    <mergeCell ref="K5:K6"/>
    <mergeCell ref="L5:O5"/>
    <mergeCell ref="P5:S5"/>
  </mergeCells>
  <phoneticPr fontId="4" type="noConversion"/>
  <pageMargins left="0.15748031496062992" right="0.15748031496062992" top="0.98425196850393704" bottom="0.98425196850393704" header="0.51181102362204722" footer="0.51181102362204722"/>
  <pageSetup paperSize="9" scale="92" orientation="landscape" r:id="rId1"/>
  <headerFooter alignWithMargins="0"/>
  <ignoredErrors>
    <ignoredError sqref="G16 G7:G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桃園市到院前心肺功能停止患者人次(性別及年齡別)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2026-05-05T02:13:26Z</dcterms:modified>
</cp:coreProperties>
</file>