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\辦理公務\03-年-00-1~10月-性別主流化-性別分析、性別指標\115\04-性別指標-局本部-上傳公務統計行政管理系統\"/>
    </mc:Choice>
  </mc:AlternateContent>
  <xr:revisionPtr revIDLastSave="0" documentId="13_ncr:1_{94C60A81-7C48-488E-913F-AD29213B87CA}" xr6:coauthVersionLast="47" xr6:coauthVersionMax="47" xr10:uidLastSave="{00000000-0000-0000-0000-000000000000}"/>
  <bookViews>
    <workbookView xWindow="-120" yWindow="-120" windowWidth="29040" windowHeight="15840" xr2:uid="{463CB404-8027-4328-9216-F6218787BCBF}"/>
  </bookViews>
  <sheets>
    <sheet name="刑事案件-加害人與被害人" sheetId="1" r:id="rId1"/>
  </sheets>
  <definedNames>
    <definedName name="_xlnm.Print_Area" localSheetId="0">'刑事案件-加害人與被害人'!$A$1:$AZ$57</definedName>
    <definedName name="_xlnm.Print_Titles" localSheetId="0">'刑事案件-加害人與被害人'!$1:$4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35" i="1" l="1"/>
  <c r="AR42" i="1" l="1"/>
  <c r="AO42" i="1"/>
  <c r="AR41" i="1"/>
  <c r="AO41" i="1"/>
  <c r="AR51" i="1" l="1"/>
  <c r="AR50" i="1"/>
  <c r="AR48" i="1"/>
  <c r="AR47" i="1"/>
  <c r="AR45" i="1"/>
  <c r="AR44" i="1"/>
  <c r="AR39" i="1"/>
  <c r="AR38" i="1"/>
  <c r="AR35" i="1"/>
  <c r="AR34" i="1"/>
  <c r="AR32" i="1"/>
  <c r="AR31" i="1"/>
  <c r="AR29" i="1"/>
  <c r="AR28" i="1"/>
  <c r="AR25" i="1"/>
  <c r="AR24" i="1"/>
  <c r="AR22" i="1"/>
  <c r="AR21" i="1"/>
  <c r="AR19" i="1"/>
  <c r="AR18" i="1"/>
  <c r="AR16" i="1"/>
  <c r="AR15" i="1"/>
  <c r="AR13" i="1"/>
  <c r="AR12" i="1"/>
  <c r="AR10" i="1"/>
  <c r="AR9" i="1"/>
  <c r="AR7" i="1"/>
  <c r="AR6" i="1"/>
  <c r="AO15" i="1"/>
  <c r="AO51" i="1"/>
  <c r="AO50" i="1"/>
  <c r="AO48" i="1"/>
  <c r="AO47" i="1"/>
  <c r="AO45" i="1"/>
  <c r="AO44" i="1"/>
  <c r="AO39" i="1"/>
  <c r="AO38" i="1"/>
  <c r="AO35" i="1"/>
  <c r="AO34" i="1"/>
  <c r="AO32" i="1"/>
  <c r="AO31" i="1"/>
  <c r="AO29" i="1"/>
  <c r="AO28" i="1"/>
  <c r="AO25" i="1"/>
  <c r="AO24" i="1"/>
  <c r="AO22" i="1"/>
  <c r="AO21" i="1"/>
  <c r="AO19" i="1"/>
  <c r="AO18" i="1"/>
  <c r="AO16" i="1"/>
  <c r="AO13" i="1"/>
  <c r="AO12" i="1"/>
  <c r="AO10" i="1"/>
  <c r="AO9" i="1"/>
  <c r="AO7" i="1"/>
  <c r="AO6" i="1"/>
  <c r="B44" i="1"/>
  <c r="E51" i="1"/>
  <c r="E50" i="1"/>
  <c r="E48" i="1"/>
  <c r="E47" i="1"/>
  <c r="E45" i="1"/>
  <c r="E44" i="1"/>
  <c r="B51" i="1"/>
  <c r="B50" i="1"/>
  <c r="B48" i="1"/>
  <c r="B47" i="1"/>
  <c r="B45" i="1"/>
  <c r="AL51" i="1"/>
  <c r="AL50" i="1"/>
  <c r="AL48" i="1" l="1"/>
  <c r="AL47" i="1"/>
  <c r="AL45" i="1"/>
  <c r="AL44" i="1"/>
  <c r="AL39" i="1"/>
  <c r="AL38" i="1"/>
  <c r="AL35" i="1"/>
  <c r="AL32" i="1"/>
  <c r="AL31" i="1"/>
  <c r="AL29" i="1"/>
  <c r="AL28" i="1"/>
  <c r="AL25" i="1"/>
  <c r="AL24" i="1"/>
  <c r="AL22" i="1"/>
  <c r="AL21" i="1"/>
  <c r="AL19" i="1"/>
  <c r="AL18" i="1"/>
  <c r="AL16" i="1"/>
  <c r="AL15" i="1"/>
  <c r="AL13" i="1"/>
  <c r="AL12" i="1"/>
  <c r="AL10" i="1"/>
  <c r="AL9" i="1"/>
  <c r="AL7" i="1"/>
  <c r="AL6" i="1"/>
  <c r="B6" i="1" l="1"/>
  <c r="E6" i="1"/>
  <c r="H6" i="1"/>
  <c r="K6" i="1"/>
  <c r="N6" i="1"/>
  <c r="Q6" i="1"/>
  <c r="T6" i="1"/>
  <c r="W6" i="1"/>
  <c r="Z6" i="1"/>
  <c r="AC6" i="1"/>
  <c r="AF6" i="1"/>
  <c r="AI6" i="1"/>
  <c r="B7" i="1"/>
  <c r="E7" i="1"/>
  <c r="H7" i="1"/>
  <c r="K7" i="1"/>
  <c r="N7" i="1"/>
  <c r="Q7" i="1"/>
  <c r="T7" i="1"/>
  <c r="W7" i="1"/>
  <c r="Z7" i="1"/>
  <c r="AC7" i="1"/>
  <c r="AF7" i="1"/>
  <c r="AI7" i="1"/>
  <c r="B9" i="1"/>
  <c r="E9" i="1"/>
  <c r="H9" i="1"/>
  <c r="K9" i="1"/>
  <c r="N9" i="1"/>
  <c r="Q9" i="1"/>
  <c r="W9" i="1"/>
  <c r="Z9" i="1"/>
  <c r="AC9" i="1"/>
  <c r="AF9" i="1"/>
  <c r="AI9" i="1"/>
  <c r="B10" i="1"/>
  <c r="E10" i="1"/>
  <c r="H10" i="1"/>
  <c r="K10" i="1"/>
  <c r="N10" i="1"/>
  <c r="Q10" i="1"/>
  <c r="W10" i="1"/>
  <c r="Z10" i="1"/>
  <c r="AC10" i="1"/>
  <c r="AF10" i="1"/>
  <c r="AI10" i="1"/>
  <c r="B12" i="1"/>
  <c r="E12" i="1"/>
  <c r="H12" i="1"/>
  <c r="K12" i="1"/>
  <c r="N12" i="1"/>
  <c r="Q12" i="1"/>
  <c r="T12" i="1"/>
  <c r="W12" i="1"/>
  <c r="Z12" i="1"/>
  <c r="AC12" i="1"/>
  <c r="AF12" i="1"/>
  <c r="AI12" i="1"/>
  <c r="B13" i="1"/>
  <c r="E13" i="1"/>
  <c r="H13" i="1"/>
  <c r="K13" i="1"/>
  <c r="N13" i="1"/>
  <c r="Q13" i="1"/>
  <c r="T13" i="1"/>
  <c r="W13" i="1"/>
  <c r="Z13" i="1"/>
  <c r="AC13" i="1"/>
  <c r="AF13" i="1"/>
  <c r="AI13" i="1"/>
  <c r="B15" i="1"/>
  <c r="E15" i="1"/>
  <c r="H15" i="1"/>
  <c r="K15" i="1"/>
  <c r="N15" i="1"/>
  <c r="Q15" i="1"/>
  <c r="T15" i="1"/>
  <c r="W15" i="1"/>
  <c r="Z15" i="1"/>
  <c r="AC15" i="1"/>
  <c r="AF15" i="1"/>
  <c r="AI15" i="1"/>
  <c r="B16" i="1"/>
  <c r="E16" i="1"/>
  <c r="H16" i="1"/>
  <c r="K16" i="1"/>
  <c r="N16" i="1"/>
  <c r="Q16" i="1"/>
  <c r="T16" i="1"/>
  <c r="W16" i="1"/>
  <c r="Z16" i="1"/>
  <c r="AC16" i="1"/>
  <c r="AF16" i="1"/>
  <c r="AI16" i="1"/>
  <c r="B18" i="1"/>
  <c r="E18" i="1"/>
  <c r="H18" i="1"/>
  <c r="K18" i="1"/>
  <c r="N18" i="1"/>
  <c r="Q18" i="1"/>
  <c r="T18" i="1"/>
  <c r="W18" i="1"/>
  <c r="Z18" i="1"/>
  <c r="AC18" i="1"/>
  <c r="AF18" i="1"/>
  <c r="AI18" i="1"/>
  <c r="B19" i="1"/>
  <c r="E19" i="1"/>
  <c r="H19" i="1"/>
  <c r="K19" i="1"/>
  <c r="N19" i="1"/>
  <c r="Q19" i="1"/>
  <c r="T19" i="1"/>
  <c r="W19" i="1"/>
  <c r="Z19" i="1"/>
  <c r="AC19" i="1"/>
  <c r="AF19" i="1"/>
  <c r="AI19" i="1"/>
  <c r="B21" i="1"/>
  <c r="E21" i="1"/>
  <c r="H21" i="1"/>
  <c r="K21" i="1"/>
  <c r="N21" i="1"/>
  <c r="Q21" i="1"/>
  <c r="T21" i="1"/>
  <c r="W21" i="1"/>
  <c r="Z21" i="1"/>
  <c r="AC21" i="1"/>
  <c r="AF21" i="1"/>
  <c r="AI21" i="1"/>
  <c r="B22" i="1"/>
  <c r="E22" i="1"/>
  <c r="H22" i="1"/>
  <c r="K22" i="1"/>
  <c r="N22" i="1"/>
  <c r="Q22" i="1"/>
  <c r="T22" i="1"/>
  <c r="W22" i="1"/>
  <c r="Z22" i="1"/>
  <c r="AC22" i="1"/>
  <c r="AF22" i="1"/>
  <c r="AI22" i="1"/>
  <c r="B24" i="1"/>
  <c r="E24" i="1"/>
  <c r="H24" i="1"/>
  <c r="K24" i="1"/>
  <c r="N24" i="1"/>
  <c r="Q24" i="1"/>
  <c r="T24" i="1"/>
  <c r="W24" i="1"/>
  <c r="Z24" i="1"/>
  <c r="AC24" i="1"/>
  <c r="AF24" i="1"/>
  <c r="AJ24" i="1"/>
  <c r="AK24" i="1"/>
  <c r="B25" i="1"/>
  <c r="E25" i="1"/>
  <c r="H25" i="1"/>
  <c r="K25" i="1"/>
  <c r="N25" i="1"/>
  <c r="Q25" i="1"/>
  <c r="T25" i="1"/>
  <c r="W25" i="1"/>
  <c r="Z25" i="1"/>
  <c r="AC25" i="1"/>
  <c r="AF25" i="1"/>
  <c r="AJ25" i="1"/>
  <c r="AK25" i="1"/>
  <c r="B28" i="1"/>
  <c r="E28" i="1"/>
  <c r="H28" i="1"/>
  <c r="K28" i="1"/>
  <c r="N28" i="1"/>
  <c r="Q28" i="1"/>
  <c r="T28" i="1"/>
  <c r="W28" i="1"/>
  <c r="Z28" i="1"/>
  <c r="AC28" i="1"/>
  <c r="AF28" i="1"/>
  <c r="AJ28" i="1"/>
  <c r="AK28" i="1"/>
  <c r="B29" i="1"/>
  <c r="E29" i="1"/>
  <c r="H29" i="1"/>
  <c r="K29" i="1"/>
  <c r="N29" i="1"/>
  <c r="Q29" i="1"/>
  <c r="T29" i="1"/>
  <c r="W29" i="1"/>
  <c r="Z29" i="1"/>
  <c r="AC29" i="1"/>
  <c r="AF29" i="1"/>
  <c r="AJ29" i="1"/>
  <c r="AK29" i="1"/>
  <c r="B31" i="1"/>
  <c r="E31" i="1"/>
  <c r="H31" i="1"/>
  <c r="K31" i="1"/>
  <c r="N31" i="1"/>
  <c r="Q31" i="1"/>
  <c r="T31" i="1"/>
  <c r="W31" i="1"/>
  <c r="Z31" i="1"/>
  <c r="AC31" i="1"/>
  <c r="AF31" i="1"/>
  <c r="AI31" i="1"/>
  <c r="B32" i="1"/>
  <c r="E32" i="1"/>
  <c r="H32" i="1"/>
  <c r="K32" i="1"/>
  <c r="N32" i="1"/>
  <c r="Q32" i="1"/>
  <c r="T32" i="1"/>
  <c r="W32" i="1"/>
  <c r="Z32" i="1"/>
  <c r="AC32" i="1"/>
  <c r="AF32" i="1"/>
  <c r="AI32" i="1"/>
  <c r="B34" i="1"/>
  <c r="E34" i="1"/>
  <c r="H34" i="1"/>
  <c r="K34" i="1"/>
  <c r="N34" i="1"/>
  <c r="Q34" i="1"/>
  <c r="T34" i="1"/>
  <c r="W34" i="1"/>
  <c r="Z34" i="1"/>
  <c r="AC34" i="1"/>
  <c r="AF34" i="1"/>
  <c r="B35" i="1"/>
  <c r="E35" i="1"/>
  <c r="H35" i="1"/>
  <c r="K35" i="1"/>
  <c r="N35" i="1"/>
  <c r="Q35" i="1"/>
  <c r="T35" i="1"/>
  <c r="W35" i="1"/>
  <c r="Z35" i="1"/>
  <c r="AC35" i="1"/>
  <c r="AF35" i="1"/>
  <c r="B38" i="1"/>
  <c r="E38" i="1"/>
  <c r="H38" i="1"/>
  <c r="K38" i="1"/>
  <c r="N38" i="1"/>
  <c r="Q38" i="1"/>
  <c r="T38" i="1"/>
  <c r="W38" i="1"/>
  <c r="Z38" i="1"/>
  <c r="AC38" i="1"/>
  <c r="AF38" i="1"/>
  <c r="AI38" i="1"/>
  <c r="B39" i="1"/>
  <c r="E39" i="1"/>
  <c r="H39" i="1"/>
  <c r="K39" i="1"/>
  <c r="N39" i="1"/>
  <c r="Q39" i="1"/>
  <c r="T39" i="1"/>
  <c r="W39" i="1"/>
  <c r="Z39" i="1"/>
  <c r="AC39" i="1"/>
  <c r="AF39" i="1"/>
  <c r="AI39" i="1"/>
  <c r="H44" i="1"/>
  <c r="K44" i="1"/>
  <c r="N44" i="1"/>
  <c r="Q44" i="1"/>
  <c r="T44" i="1"/>
  <c r="W44" i="1"/>
  <c r="Z44" i="1"/>
  <c r="AC44" i="1"/>
  <c r="AF44" i="1"/>
  <c r="AI44" i="1"/>
  <c r="H45" i="1"/>
  <c r="K45" i="1"/>
  <c r="N45" i="1"/>
  <c r="Q45" i="1"/>
  <c r="T45" i="1"/>
  <c r="W45" i="1"/>
  <c r="Z45" i="1"/>
  <c r="AC45" i="1"/>
  <c r="AF45" i="1"/>
  <c r="AI45" i="1"/>
  <c r="H47" i="1"/>
  <c r="K47" i="1"/>
  <c r="N47" i="1"/>
  <c r="Q47" i="1"/>
  <c r="T47" i="1"/>
  <c r="W47" i="1"/>
  <c r="Z47" i="1"/>
  <c r="AC47" i="1"/>
  <c r="AF47" i="1"/>
  <c r="AI47" i="1"/>
  <c r="H48" i="1"/>
  <c r="K48" i="1"/>
  <c r="N48" i="1"/>
  <c r="Q48" i="1"/>
  <c r="T48" i="1"/>
  <c r="W48" i="1"/>
  <c r="Z48" i="1"/>
  <c r="AC48" i="1"/>
  <c r="AF48" i="1"/>
  <c r="AI48" i="1"/>
  <c r="H50" i="1"/>
  <c r="K50" i="1"/>
  <c r="N50" i="1"/>
  <c r="AC50" i="1"/>
  <c r="AF50" i="1"/>
  <c r="AI50" i="1"/>
  <c r="H51" i="1"/>
  <c r="K51" i="1"/>
  <c r="N51" i="1"/>
  <c r="AC51" i="1"/>
  <c r="AF51" i="1"/>
  <c r="AI51" i="1"/>
  <c r="AI28" i="1" l="1"/>
  <c r="AI24" i="1"/>
  <c r="AI29" i="1"/>
  <c r="AI25" i="1"/>
</calcChain>
</file>

<file path=xl/sharedStrings.xml><?xml version="1.0" encoding="utf-8"?>
<sst xmlns="http://schemas.openxmlformats.org/spreadsheetml/2006/main" count="123" uniqueCount="47">
  <si>
    <t xml:space="preserve">          3.強制性交：105年（含）以前含對幼性交。自106年1月起排除對幼性交。</t>
    <phoneticPr fontId="3" type="noConversion"/>
  </si>
  <si>
    <t xml:space="preserve">          2.暴力犯罪：搶奪、強盜、故意殺人、擄人勒贖、重大恐嚇取財、重大傷害及強制性交之刑案。106年1月起將暴力犯罪項下「強制性交」統計項排除「對幼性交」。</t>
    <phoneticPr fontId="3" type="noConversion"/>
  </si>
  <si>
    <t>說    明：1.加害人即犯罪嫌疑人（嫌疑犯）。</t>
    <phoneticPr fontId="3" type="noConversion"/>
  </si>
  <si>
    <t>資料來源：桃園市政府警察局</t>
  </si>
  <si>
    <t>駕駛過失</t>
    <phoneticPr fontId="3" type="noConversion"/>
  </si>
  <si>
    <t>背信</t>
    <phoneticPr fontId="3" type="noConversion"/>
  </si>
  <si>
    <t>被害人</t>
    <phoneticPr fontId="3" type="noConversion"/>
  </si>
  <si>
    <t>加害人</t>
    <phoneticPr fontId="3" type="noConversion"/>
  </si>
  <si>
    <t>詐欺</t>
    <phoneticPr fontId="3" type="noConversion"/>
  </si>
  <si>
    <r>
      <t>違反保護令罪</t>
    </r>
    <r>
      <rPr>
        <b/>
        <vertAlign val="superscript"/>
        <sz val="12"/>
        <color indexed="8"/>
        <rFont val="標楷體"/>
        <family val="4"/>
        <charset val="136"/>
      </rPr>
      <t>4</t>
    </r>
    <phoneticPr fontId="3" type="noConversion"/>
  </si>
  <si>
    <r>
      <t>強制性交</t>
    </r>
    <r>
      <rPr>
        <b/>
        <vertAlign val="superscript"/>
        <sz val="12"/>
        <rFont val="標楷體"/>
        <family val="4"/>
        <charset val="136"/>
      </rPr>
      <t>3</t>
    </r>
    <phoneticPr fontId="3" type="noConversion"/>
  </si>
  <si>
    <t>妨害風化</t>
    <phoneticPr fontId="3" type="noConversion"/>
  </si>
  <si>
    <t>恐嚇取財</t>
    <phoneticPr fontId="3" type="noConversion"/>
  </si>
  <si>
    <t>傷害</t>
    <phoneticPr fontId="3" type="noConversion"/>
  </si>
  <si>
    <t>故意殺人</t>
    <phoneticPr fontId="3" type="noConversion"/>
  </si>
  <si>
    <t>竊盜</t>
    <phoneticPr fontId="3" type="noConversion"/>
  </si>
  <si>
    <t xml:space="preserve">搶奪 </t>
    <phoneticPr fontId="3" type="noConversion"/>
  </si>
  <si>
    <t xml:space="preserve">強盜 </t>
    <phoneticPr fontId="12" type="noConversion"/>
  </si>
  <si>
    <r>
      <t>暴力犯罪</t>
    </r>
    <r>
      <rPr>
        <b/>
        <vertAlign val="superscript"/>
        <sz val="12"/>
        <color indexed="8"/>
        <rFont val="標楷體"/>
        <family val="4"/>
        <charset val="136"/>
      </rPr>
      <t>2</t>
    </r>
    <phoneticPr fontId="3" type="noConversion"/>
  </si>
  <si>
    <t>全般刑案</t>
    <phoneticPr fontId="3" type="noConversion"/>
  </si>
  <si>
    <t>女</t>
    <phoneticPr fontId="3" type="noConversion"/>
  </si>
  <si>
    <t>男</t>
    <phoneticPr fontId="3" type="noConversion"/>
  </si>
  <si>
    <t>計</t>
    <phoneticPr fontId="3" type="noConversion"/>
  </si>
  <si>
    <t>109年</t>
    <phoneticPr fontId="3" type="noConversion"/>
  </si>
  <si>
    <t>108年</t>
    <phoneticPr fontId="3" type="noConversion"/>
  </si>
  <si>
    <t>107年</t>
    <phoneticPr fontId="3" type="noConversion"/>
  </si>
  <si>
    <t>106年</t>
    <phoneticPr fontId="3" type="noConversion"/>
  </si>
  <si>
    <t>105年</t>
    <phoneticPr fontId="3" type="noConversion"/>
  </si>
  <si>
    <t>104年</t>
    <phoneticPr fontId="3" type="noConversion"/>
  </si>
  <si>
    <t>103年</t>
    <phoneticPr fontId="3" type="noConversion"/>
  </si>
  <si>
    <t>102年</t>
    <phoneticPr fontId="3" type="noConversion"/>
  </si>
  <si>
    <t>101年</t>
    <phoneticPr fontId="3" type="noConversion"/>
  </si>
  <si>
    <t>100年</t>
    <phoneticPr fontId="3" type="noConversion"/>
  </si>
  <si>
    <r>
      <t>99年</t>
    </r>
    <r>
      <rPr>
        <sz val="12"/>
        <rFont val="標楷體"/>
        <family val="4"/>
        <charset val="136"/>
      </rPr>
      <t/>
    </r>
    <phoneticPr fontId="3" type="noConversion"/>
  </si>
  <si>
    <r>
      <t>98年</t>
    </r>
    <r>
      <rPr>
        <sz val="12"/>
        <rFont val="標楷體"/>
        <family val="4"/>
        <charset val="136"/>
      </rPr>
      <t/>
    </r>
  </si>
  <si>
    <t>項　目</t>
    <phoneticPr fontId="3" type="noConversion"/>
  </si>
  <si>
    <t>桃園市各案類刑事案件─按加害人與被害人別</t>
    <phoneticPr fontId="3" type="noConversion"/>
  </si>
  <si>
    <t>110年</t>
    <phoneticPr fontId="3" type="noConversion"/>
  </si>
  <si>
    <t>111年</t>
    <phoneticPr fontId="3" type="noConversion"/>
  </si>
  <si>
    <t>112年</t>
    <phoneticPr fontId="3" type="noConversion"/>
  </si>
  <si>
    <t>家庭暴力防治法</t>
    <phoneticPr fontId="3" type="noConversion"/>
  </si>
  <si>
    <t xml:space="preserve">          4.違反保護令罪自111年起區分為「家庭暴力防治法」及「跟蹤騷擾防制法」。</t>
    <phoneticPr fontId="3" type="noConversion"/>
  </si>
  <si>
    <r>
      <t>跟蹤騷擾防制法</t>
    </r>
    <r>
      <rPr>
        <b/>
        <vertAlign val="superscript"/>
        <sz val="12"/>
        <rFont val="標楷體"/>
        <family val="4"/>
        <charset val="136"/>
      </rPr>
      <t>5</t>
    </r>
    <phoneticPr fontId="3" type="noConversion"/>
  </si>
  <si>
    <t xml:space="preserve">          5.「跟蹤騷擾防制法」110年12月公布，自公布後六個月施行，配合該法施行日期，爰111年資料係該年6至12月之資料。</t>
    <phoneticPr fontId="3" type="noConversion"/>
  </si>
  <si>
    <t>單位：人</t>
    <phoneticPr fontId="3" type="noConversion"/>
  </si>
  <si>
    <t>113年</t>
    <phoneticPr fontId="3" type="noConversion"/>
  </si>
  <si>
    <t>114年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</si>
</sst>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vertAlign val="superscript"/>
      <sz val="12"/>
      <color indexed="8"/>
      <name val="標楷體"/>
      <family val="4"/>
      <charset val="136"/>
    </font>
    <font>
      <b/>
      <vertAlign val="superscript"/>
      <sz val="12"/>
      <name val="標楷體"/>
      <family val="4"/>
      <charset val="136"/>
    </font>
    <font>
      <sz val="12"/>
      <color indexed="9"/>
      <name val="標楷體"/>
      <family val="4"/>
      <charset val="136"/>
    </font>
    <font>
      <sz val="9"/>
      <name val="細明體"/>
      <family val="3"/>
      <charset val="136"/>
    </font>
    <font>
      <sz val="10"/>
      <name val="新細明體"/>
      <family val="1"/>
      <charset val="136"/>
    </font>
    <font>
      <b/>
      <sz val="2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0" fontId="13" fillId="0" borderId="0"/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5" fillId="0" borderId="0" xfId="1" applyFont="1" applyAlignment="1">
      <alignment vertical="center"/>
    </xf>
    <xf numFmtId="0" fontId="5" fillId="0" borderId="1" xfId="1" applyFont="1" applyBorder="1" applyAlignment="1">
      <alignment wrapText="1"/>
    </xf>
    <xf numFmtId="41" fontId="2" fillId="0" borderId="0" xfId="2" applyNumberFormat="1" applyFont="1" applyAlignment="1">
      <alignment horizontal="center" vertical="center"/>
    </xf>
    <xf numFmtId="0" fontId="2" fillId="0" borderId="2" xfId="2" applyFont="1" applyBorder="1" applyAlignment="1">
      <alignment horizontal="center" wrapText="1"/>
    </xf>
    <xf numFmtId="0" fontId="7" fillId="0" borderId="2" xfId="2" applyFont="1" applyBorder="1" applyAlignment="1">
      <alignment wrapText="1"/>
    </xf>
    <xf numFmtId="41" fontId="2" fillId="0" borderId="3" xfId="2" applyNumberFormat="1" applyFont="1" applyBorder="1" applyAlignment="1">
      <alignment horizontal="center" vertical="center"/>
    </xf>
    <xf numFmtId="41" fontId="8" fillId="0" borderId="0" xfId="2" applyNumberFormat="1" applyFont="1" applyAlignment="1">
      <alignment horizontal="center" vertical="center"/>
    </xf>
    <xf numFmtId="41" fontId="8" fillId="0" borderId="0" xfId="0" applyNumberFormat="1" applyFont="1">
      <alignment vertical="center"/>
    </xf>
    <xf numFmtId="41" fontId="4" fillId="0" borderId="0" xfId="0" applyNumberFormat="1" applyFont="1">
      <alignment vertical="center"/>
    </xf>
    <xf numFmtId="41" fontId="2" fillId="0" borderId="0" xfId="0" applyNumberFormat="1" applyFont="1">
      <alignment vertical="center"/>
    </xf>
    <xf numFmtId="41" fontId="4" fillId="0" borderId="3" xfId="0" applyNumberFormat="1" applyFont="1" applyBorder="1">
      <alignment vertical="center"/>
    </xf>
    <xf numFmtId="0" fontId="7" fillId="0" borderId="2" xfId="0" applyFont="1" applyBorder="1" applyAlignment="1">
      <alignment wrapText="1"/>
    </xf>
    <xf numFmtId="41" fontId="8" fillId="0" borderId="3" xfId="0" applyNumberFormat="1" applyFont="1" applyBorder="1">
      <alignment vertical="center"/>
    </xf>
    <xf numFmtId="41" fontId="11" fillId="0" borderId="0" xfId="0" applyNumberFormat="1" applyFont="1">
      <alignment vertical="center"/>
    </xf>
    <xf numFmtId="0" fontId="7" fillId="0" borderId="2" xfId="0" applyFont="1" applyBorder="1" applyAlignment="1">
      <alignment horizontal="left" wrapText="1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5" fillId="0" borderId="1" xfId="1" applyFont="1" applyBorder="1"/>
    <xf numFmtId="0" fontId="2" fillId="0" borderId="2" xfId="2" applyFont="1" applyBorder="1" applyAlignment="1">
      <alignment horizontal="left" wrapText="1" indent="1"/>
    </xf>
    <xf numFmtId="0" fontId="7" fillId="0" borderId="2" xfId="0" applyFont="1" applyBorder="1" applyAlignment="1">
      <alignment horizontal="left" wrapText="1" indent="1"/>
    </xf>
    <xf numFmtId="0" fontId="2" fillId="0" borderId="2" xfId="2" applyFont="1" applyBorder="1" applyAlignment="1">
      <alignment horizontal="left" wrapText="1" indent="2"/>
    </xf>
    <xf numFmtId="0" fontId="4" fillId="0" borderId="9" xfId="2" applyFont="1" applyBorder="1" applyAlignment="1">
      <alignment horizontal="center" vertical="center"/>
    </xf>
    <xf numFmtId="41" fontId="2" fillId="0" borderId="6" xfId="2" applyNumberFormat="1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0" borderId="0" xfId="1" applyFont="1" applyAlignment="1">
      <alignment vertical="center"/>
    </xf>
    <xf numFmtId="0" fontId="2" fillId="0" borderId="4" xfId="2" applyFont="1" applyBorder="1" applyAlignment="1">
      <alignment horizontal="center" vertical="center"/>
    </xf>
    <xf numFmtId="0" fontId="5" fillId="0" borderId="0" xfId="1" applyFont="1" applyAlignment="1">
      <alignment wrapText="1"/>
    </xf>
    <xf numFmtId="0" fontId="2" fillId="0" borderId="1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</cellXfs>
  <cellStyles count="4">
    <cellStyle name="一般" xfId="0" builtinId="0"/>
    <cellStyle name="一般_Sheet1 2" xfId="2" xr:uid="{166BDCF7-7E90-4867-8B8E-6F6219AE9793}"/>
    <cellStyle name="一般_人身安全" xfId="1" xr:uid="{BEFB79F4-CCAF-4F66-B4C4-8B55BFF78140}"/>
    <cellStyle name="一般_社會福利服務" xfId="3" xr:uid="{A054AD43-5AC6-4AFF-8F90-F56125963F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B031A-9119-490A-B159-8858E00DC1ED}">
  <sheetPr codeName="工作表1">
    <pageSetUpPr fitToPage="1"/>
  </sheetPr>
  <dimension ref="A1:AZ58"/>
  <sheetViews>
    <sheetView tabSelected="1" zoomScaleNormal="100" zoomScaleSheetLayoutView="85" workbookViewId="0">
      <pane xSplit="1" ySplit="4" topLeftCell="AL5" activePane="bottomRight" state="frozen"/>
      <selection pane="topRight" activeCell="B1" sqref="B1"/>
      <selection pane="bottomLeft" activeCell="A5" sqref="A5"/>
      <selection pane="bottomRight" activeCell="BB7" sqref="BB7"/>
    </sheetView>
  </sheetViews>
  <sheetFormatPr defaultColWidth="9.625" defaultRowHeight="16.5"/>
  <cols>
    <col min="1" max="1" width="20" style="3" customWidth="1"/>
    <col min="2" max="4" width="9.625" style="2" hidden="1" customWidth="1"/>
    <col min="5" max="37" width="9.625" style="1" hidden="1" customWidth="1"/>
    <col min="38" max="49" width="9.625" style="1" customWidth="1"/>
    <col min="50" max="16384" width="9.625" style="1"/>
  </cols>
  <sheetData>
    <row r="1" spans="1:52" ht="30">
      <c r="A1" s="39" t="s">
        <v>36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</row>
    <row r="2" spans="1:52" ht="18" customHeight="1">
      <c r="A2" s="23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1"/>
      <c r="AW2" s="21"/>
      <c r="AZ2" s="21" t="s">
        <v>44</v>
      </c>
    </row>
    <row r="3" spans="1:52" ht="34.5" customHeight="1">
      <c r="A3" s="43" t="s">
        <v>35</v>
      </c>
      <c r="B3" s="30" t="s">
        <v>34</v>
      </c>
      <c r="C3" s="31"/>
      <c r="D3" s="32"/>
      <c r="E3" s="30" t="s">
        <v>33</v>
      </c>
      <c r="F3" s="31"/>
      <c r="G3" s="32"/>
      <c r="H3" s="33" t="s">
        <v>32</v>
      </c>
      <c r="I3" s="34"/>
      <c r="J3" s="35"/>
      <c r="K3" s="36" t="s">
        <v>31</v>
      </c>
      <c r="L3" s="37"/>
      <c r="M3" s="38"/>
      <c r="N3" s="33" t="s">
        <v>30</v>
      </c>
      <c r="O3" s="34"/>
      <c r="P3" s="34"/>
      <c r="Q3" s="33" t="s">
        <v>29</v>
      </c>
      <c r="R3" s="34"/>
      <c r="S3" s="34"/>
      <c r="T3" s="33" t="s">
        <v>28</v>
      </c>
      <c r="U3" s="34"/>
      <c r="V3" s="34"/>
      <c r="W3" s="33" t="s">
        <v>27</v>
      </c>
      <c r="X3" s="34"/>
      <c r="Y3" s="34"/>
      <c r="Z3" s="33" t="s">
        <v>26</v>
      </c>
      <c r="AA3" s="34"/>
      <c r="AB3" s="34"/>
      <c r="AC3" s="33" t="s">
        <v>25</v>
      </c>
      <c r="AD3" s="34"/>
      <c r="AE3" s="34"/>
      <c r="AF3" s="33" t="s">
        <v>24</v>
      </c>
      <c r="AG3" s="34"/>
      <c r="AH3" s="34"/>
      <c r="AI3" s="33" t="s">
        <v>23</v>
      </c>
      <c r="AJ3" s="34"/>
      <c r="AK3" s="34"/>
      <c r="AL3" s="33" t="s">
        <v>37</v>
      </c>
      <c r="AM3" s="34"/>
      <c r="AN3" s="35"/>
      <c r="AO3" s="41" t="s">
        <v>38</v>
      </c>
      <c r="AP3" s="41"/>
      <c r="AQ3" s="41"/>
      <c r="AR3" s="36" t="s">
        <v>39</v>
      </c>
      <c r="AS3" s="37"/>
      <c r="AT3" s="37"/>
      <c r="AU3" s="36" t="s">
        <v>45</v>
      </c>
      <c r="AV3" s="37"/>
      <c r="AW3" s="37"/>
      <c r="AX3" s="36" t="s">
        <v>46</v>
      </c>
      <c r="AY3" s="37"/>
      <c r="AZ3" s="37"/>
    </row>
    <row r="4" spans="1:52" ht="23.25" customHeight="1">
      <c r="A4" s="44"/>
      <c r="B4" s="20" t="s">
        <v>22</v>
      </c>
      <c r="C4" s="20" t="s">
        <v>21</v>
      </c>
      <c r="D4" s="20" t="s">
        <v>20</v>
      </c>
      <c r="E4" s="20" t="s">
        <v>22</v>
      </c>
      <c r="F4" s="20" t="s">
        <v>21</v>
      </c>
      <c r="G4" s="20" t="s">
        <v>20</v>
      </c>
      <c r="H4" s="20" t="s">
        <v>22</v>
      </c>
      <c r="I4" s="20" t="s">
        <v>21</v>
      </c>
      <c r="J4" s="20" t="s">
        <v>20</v>
      </c>
      <c r="K4" s="19" t="s">
        <v>22</v>
      </c>
      <c r="L4" s="19" t="s">
        <v>21</v>
      </c>
      <c r="M4" s="19" t="s">
        <v>20</v>
      </c>
      <c r="N4" s="19" t="s">
        <v>22</v>
      </c>
      <c r="O4" s="19" t="s">
        <v>21</v>
      </c>
      <c r="P4" s="19" t="s">
        <v>20</v>
      </c>
      <c r="Q4" s="19" t="s">
        <v>22</v>
      </c>
      <c r="R4" s="19" t="s">
        <v>21</v>
      </c>
      <c r="S4" s="19" t="s">
        <v>20</v>
      </c>
      <c r="T4" s="19" t="s">
        <v>22</v>
      </c>
      <c r="U4" s="19" t="s">
        <v>21</v>
      </c>
      <c r="V4" s="19" t="s">
        <v>20</v>
      </c>
      <c r="W4" s="19" t="s">
        <v>22</v>
      </c>
      <c r="X4" s="19" t="s">
        <v>21</v>
      </c>
      <c r="Y4" s="19" t="s">
        <v>20</v>
      </c>
      <c r="Z4" s="19" t="s">
        <v>22</v>
      </c>
      <c r="AA4" s="19" t="s">
        <v>21</v>
      </c>
      <c r="AB4" s="19" t="s">
        <v>20</v>
      </c>
      <c r="AC4" s="19" t="s">
        <v>22</v>
      </c>
      <c r="AD4" s="19" t="s">
        <v>21</v>
      </c>
      <c r="AE4" s="19" t="s">
        <v>20</v>
      </c>
      <c r="AF4" s="19" t="s">
        <v>22</v>
      </c>
      <c r="AG4" s="19" t="s">
        <v>21</v>
      </c>
      <c r="AH4" s="19" t="s">
        <v>20</v>
      </c>
      <c r="AI4" s="19" t="s">
        <v>22</v>
      </c>
      <c r="AJ4" s="19" t="s">
        <v>21</v>
      </c>
      <c r="AK4" s="19" t="s">
        <v>20</v>
      </c>
      <c r="AL4" s="19" t="s">
        <v>22</v>
      </c>
      <c r="AM4" s="19" t="s">
        <v>21</v>
      </c>
      <c r="AN4" s="19" t="s">
        <v>20</v>
      </c>
      <c r="AO4" s="19" t="s">
        <v>22</v>
      </c>
      <c r="AP4" s="19" t="s">
        <v>21</v>
      </c>
      <c r="AQ4" s="19" t="s">
        <v>20</v>
      </c>
      <c r="AR4" s="19" t="s">
        <v>22</v>
      </c>
      <c r="AS4" s="19" t="s">
        <v>21</v>
      </c>
      <c r="AT4" s="28" t="s">
        <v>20</v>
      </c>
      <c r="AU4" s="19" t="s">
        <v>22</v>
      </c>
      <c r="AV4" s="19" t="s">
        <v>21</v>
      </c>
      <c r="AW4" s="28" t="s">
        <v>20</v>
      </c>
      <c r="AX4" s="19" t="s">
        <v>22</v>
      </c>
      <c r="AY4" s="19" t="s">
        <v>21</v>
      </c>
      <c r="AZ4" s="28" t="s">
        <v>20</v>
      </c>
    </row>
    <row r="5" spans="1:52" s="13" customFormat="1" ht="26.45" customHeight="1">
      <c r="A5" s="8" t="s">
        <v>19</v>
      </c>
      <c r="B5" s="14"/>
      <c r="C5" s="12"/>
      <c r="D5" s="12"/>
      <c r="E5" s="12"/>
      <c r="F5" s="12"/>
      <c r="G5" s="12"/>
      <c r="H5" s="12"/>
      <c r="I5" s="12"/>
      <c r="J5" s="12"/>
      <c r="K5" s="17"/>
      <c r="L5" s="17"/>
      <c r="M5" s="17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"/>
      <c r="AV5" s="1"/>
      <c r="AW5" s="1"/>
      <c r="AX5" s="1"/>
      <c r="AY5" s="1"/>
      <c r="AZ5" s="1"/>
    </row>
    <row r="6" spans="1:52" s="13" customFormat="1" ht="18" customHeight="1">
      <c r="A6" s="25" t="s">
        <v>7</v>
      </c>
      <c r="B6" s="9">
        <f>C6+D6</f>
        <v>20774</v>
      </c>
      <c r="C6" s="6">
        <v>17524</v>
      </c>
      <c r="D6" s="6">
        <v>3250</v>
      </c>
      <c r="E6" s="6">
        <f>F6+G6</f>
        <v>19075</v>
      </c>
      <c r="F6" s="6">
        <v>16066</v>
      </c>
      <c r="G6" s="6">
        <v>3009</v>
      </c>
      <c r="H6" s="6">
        <f>I6+J6</f>
        <v>17228</v>
      </c>
      <c r="I6" s="6">
        <v>14409</v>
      </c>
      <c r="J6" s="6">
        <v>2819</v>
      </c>
      <c r="K6" s="6">
        <f>L6+M6</f>
        <v>15339</v>
      </c>
      <c r="L6" s="6">
        <v>12864</v>
      </c>
      <c r="M6" s="6">
        <v>2475</v>
      </c>
      <c r="N6" s="6">
        <f>O6+P6</f>
        <v>15627</v>
      </c>
      <c r="O6" s="6">
        <v>13168</v>
      </c>
      <c r="P6" s="6">
        <v>2459</v>
      </c>
      <c r="Q6" s="6">
        <f>R6+S6</f>
        <v>15563</v>
      </c>
      <c r="R6" s="6">
        <v>13308</v>
      </c>
      <c r="S6" s="6">
        <v>2255</v>
      </c>
      <c r="T6" s="6">
        <f>U6+V6</f>
        <v>16827</v>
      </c>
      <c r="U6" s="6">
        <v>14354</v>
      </c>
      <c r="V6" s="6">
        <v>2473</v>
      </c>
      <c r="W6" s="6">
        <f>X6+Y6</f>
        <v>16739</v>
      </c>
      <c r="X6" s="6">
        <v>14272</v>
      </c>
      <c r="Y6" s="6">
        <v>2467</v>
      </c>
      <c r="Z6" s="6">
        <f>AA6+AB6</f>
        <v>18327</v>
      </c>
      <c r="AA6" s="6">
        <v>15306</v>
      </c>
      <c r="AB6" s="6">
        <v>3021</v>
      </c>
      <c r="AC6" s="6">
        <f>SUM(AD6:AE6)</f>
        <v>18291</v>
      </c>
      <c r="AD6" s="6">
        <v>15325</v>
      </c>
      <c r="AE6" s="6">
        <v>2966</v>
      </c>
      <c r="AF6" s="6">
        <f>AG6+AH6</f>
        <v>18070</v>
      </c>
      <c r="AG6" s="6">
        <v>15213</v>
      </c>
      <c r="AH6" s="6">
        <v>2857</v>
      </c>
      <c r="AI6" s="6">
        <f>AJ6+AK6</f>
        <v>19377</v>
      </c>
      <c r="AJ6" s="6">
        <v>16482</v>
      </c>
      <c r="AK6" s="6">
        <v>2895</v>
      </c>
      <c r="AL6" s="6">
        <f>AM6+AN6</f>
        <v>19874</v>
      </c>
      <c r="AM6" s="6">
        <v>16724</v>
      </c>
      <c r="AN6" s="6">
        <v>3150</v>
      </c>
      <c r="AO6" s="6">
        <f>AP6+AQ6</f>
        <v>24465</v>
      </c>
      <c r="AP6" s="6">
        <v>19868</v>
      </c>
      <c r="AQ6" s="6">
        <v>4597</v>
      </c>
      <c r="AR6" s="6">
        <f>AS6+AT6</f>
        <v>20958</v>
      </c>
      <c r="AS6" s="6">
        <v>17021</v>
      </c>
      <c r="AT6" s="6">
        <v>3937</v>
      </c>
      <c r="AU6" s="6">
        <v>21477</v>
      </c>
      <c r="AV6" s="6">
        <v>16911</v>
      </c>
      <c r="AW6" s="6">
        <v>4566</v>
      </c>
      <c r="AX6" s="6">
        <v>41595</v>
      </c>
      <c r="AY6" s="6">
        <v>31521</v>
      </c>
      <c r="AZ6" s="6">
        <v>10074</v>
      </c>
    </row>
    <row r="7" spans="1:52" s="13" customFormat="1" ht="18" customHeight="1">
      <c r="A7" s="25" t="s">
        <v>6</v>
      </c>
      <c r="B7" s="9">
        <f>C7+D7</f>
        <v>19206</v>
      </c>
      <c r="C7" s="6">
        <v>11782</v>
      </c>
      <c r="D7" s="6">
        <v>7424</v>
      </c>
      <c r="E7" s="6">
        <f>F7+G7</f>
        <v>16329</v>
      </c>
      <c r="F7" s="6">
        <v>9915</v>
      </c>
      <c r="G7" s="6">
        <v>6414</v>
      </c>
      <c r="H7" s="6">
        <f>I7+J7</f>
        <v>14471</v>
      </c>
      <c r="I7" s="6">
        <v>9036</v>
      </c>
      <c r="J7" s="6">
        <v>5435</v>
      </c>
      <c r="K7" s="6">
        <f>L7+M7</f>
        <v>13655</v>
      </c>
      <c r="L7" s="6">
        <v>8302</v>
      </c>
      <c r="M7" s="6">
        <v>5353</v>
      </c>
      <c r="N7" s="6">
        <f>O7+P7</f>
        <v>11392</v>
      </c>
      <c r="O7" s="6">
        <v>7034</v>
      </c>
      <c r="P7" s="6">
        <v>4358</v>
      </c>
      <c r="Q7" s="6">
        <f>R7+S7</f>
        <v>10915</v>
      </c>
      <c r="R7" s="6">
        <v>6560</v>
      </c>
      <c r="S7" s="6">
        <v>4355</v>
      </c>
      <c r="T7" s="6">
        <f>U7+V7</f>
        <v>10351</v>
      </c>
      <c r="U7" s="6">
        <v>6383</v>
      </c>
      <c r="V7" s="6">
        <v>3968</v>
      </c>
      <c r="W7" s="6">
        <f>X7+Y7</f>
        <v>10225</v>
      </c>
      <c r="X7" s="6">
        <v>6231</v>
      </c>
      <c r="Y7" s="6">
        <v>3994</v>
      </c>
      <c r="Z7" s="6">
        <f>AA7+AB7</f>
        <v>10103</v>
      </c>
      <c r="AA7" s="6">
        <v>6079</v>
      </c>
      <c r="AB7" s="6">
        <v>4024</v>
      </c>
      <c r="AC7" s="6">
        <f>SUM(AD7:AE7)</f>
        <v>9181</v>
      </c>
      <c r="AD7" s="6">
        <v>5496</v>
      </c>
      <c r="AE7" s="6">
        <v>3685</v>
      </c>
      <c r="AF7" s="6">
        <f>AG7+AH7</f>
        <v>7659</v>
      </c>
      <c r="AG7" s="6">
        <v>4451</v>
      </c>
      <c r="AH7" s="6">
        <v>3208</v>
      </c>
      <c r="AI7" s="6">
        <f>AJ7+AK7</f>
        <v>7070</v>
      </c>
      <c r="AJ7" s="6">
        <v>3811</v>
      </c>
      <c r="AK7" s="6">
        <v>3259</v>
      </c>
      <c r="AL7" s="6">
        <f>AM7+AN7</f>
        <v>8109</v>
      </c>
      <c r="AM7" s="6">
        <v>4354</v>
      </c>
      <c r="AN7" s="6">
        <v>3755</v>
      </c>
      <c r="AO7" s="6">
        <f>AP7+AQ7</f>
        <v>15848</v>
      </c>
      <c r="AP7" s="6">
        <v>8800</v>
      </c>
      <c r="AQ7" s="6">
        <v>7048</v>
      </c>
      <c r="AR7" s="6">
        <f>AS7+AT7</f>
        <v>13649</v>
      </c>
      <c r="AS7" s="6">
        <v>7403</v>
      </c>
      <c r="AT7" s="6">
        <v>6246</v>
      </c>
      <c r="AU7" s="6">
        <v>30893</v>
      </c>
      <c r="AV7" s="6">
        <v>16072</v>
      </c>
      <c r="AW7" s="6">
        <v>14821</v>
      </c>
      <c r="AX7" s="6">
        <v>57134</v>
      </c>
      <c r="AY7" s="6">
        <v>30474</v>
      </c>
      <c r="AZ7" s="6">
        <v>26660</v>
      </c>
    </row>
    <row r="8" spans="1:52" s="13" customFormat="1" ht="27.6" customHeight="1">
      <c r="A8" s="18" t="s">
        <v>18</v>
      </c>
      <c r="B8" s="14"/>
      <c r="C8" s="12"/>
      <c r="D8" s="12"/>
      <c r="E8" s="12"/>
      <c r="F8" s="12"/>
      <c r="G8" s="12"/>
      <c r="H8" s="12"/>
      <c r="I8" s="12"/>
      <c r="J8" s="12"/>
      <c r="K8" s="12"/>
      <c r="L8" s="17"/>
      <c r="M8" s="17"/>
      <c r="N8" s="12"/>
      <c r="O8" s="11"/>
      <c r="P8" s="11"/>
      <c r="Q8" s="12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6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6"/>
      <c r="AV8" s="6"/>
      <c r="AW8" s="6"/>
      <c r="AX8" s="6"/>
      <c r="AY8" s="6"/>
      <c r="AZ8" s="6"/>
    </row>
    <row r="9" spans="1:52" s="13" customFormat="1" ht="18" customHeight="1">
      <c r="A9" s="25" t="s">
        <v>7</v>
      </c>
      <c r="B9" s="9">
        <f>C9+D9</f>
        <v>659</v>
      </c>
      <c r="C9" s="6">
        <v>628</v>
      </c>
      <c r="D9" s="6">
        <v>31</v>
      </c>
      <c r="E9" s="6">
        <f>F9+G9</f>
        <v>519</v>
      </c>
      <c r="F9" s="6">
        <v>491</v>
      </c>
      <c r="G9" s="6">
        <v>28</v>
      </c>
      <c r="H9" s="6">
        <f>I9+J9</f>
        <v>407</v>
      </c>
      <c r="I9" s="6">
        <v>384</v>
      </c>
      <c r="J9" s="6">
        <v>23</v>
      </c>
      <c r="K9" s="6">
        <f>L9+M9</f>
        <v>261</v>
      </c>
      <c r="L9" s="6">
        <v>245</v>
      </c>
      <c r="M9" s="6">
        <v>16</v>
      </c>
      <c r="N9" s="6">
        <f>O9+P9</f>
        <v>220</v>
      </c>
      <c r="O9" s="6">
        <v>202</v>
      </c>
      <c r="P9" s="6">
        <v>18</v>
      </c>
      <c r="Q9" s="6">
        <f>R9+S9</f>
        <v>135</v>
      </c>
      <c r="R9" s="6">
        <v>125</v>
      </c>
      <c r="S9" s="6">
        <v>10</v>
      </c>
      <c r="T9" s="6">
        <v>193</v>
      </c>
      <c r="U9" s="6">
        <v>180</v>
      </c>
      <c r="V9" s="6">
        <v>13</v>
      </c>
      <c r="W9" s="6">
        <f>X9+Y9</f>
        <v>147</v>
      </c>
      <c r="X9" s="6">
        <v>132</v>
      </c>
      <c r="Y9" s="6">
        <v>15</v>
      </c>
      <c r="Z9" s="6">
        <f>AA9+AB9</f>
        <v>155</v>
      </c>
      <c r="AA9" s="6">
        <v>152</v>
      </c>
      <c r="AB9" s="6">
        <v>3</v>
      </c>
      <c r="AC9" s="6">
        <f>SUM(AD9:AE9)</f>
        <v>97</v>
      </c>
      <c r="AD9" s="6">
        <v>92</v>
      </c>
      <c r="AE9" s="6">
        <v>5</v>
      </c>
      <c r="AF9" s="6">
        <f>AG9+AH9</f>
        <v>99</v>
      </c>
      <c r="AG9" s="6">
        <v>93</v>
      </c>
      <c r="AH9" s="6">
        <v>6</v>
      </c>
      <c r="AI9" s="6">
        <f>AJ9+AK9</f>
        <v>101</v>
      </c>
      <c r="AJ9" s="6">
        <v>91</v>
      </c>
      <c r="AK9" s="6">
        <v>10</v>
      </c>
      <c r="AL9" s="6">
        <f>AM9+AN9</f>
        <v>119</v>
      </c>
      <c r="AM9" s="6">
        <v>110</v>
      </c>
      <c r="AN9" s="6">
        <v>9</v>
      </c>
      <c r="AO9" s="6">
        <f>AP9+AQ9</f>
        <v>109</v>
      </c>
      <c r="AP9" s="6">
        <v>90</v>
      </c>
      <c r="AQ9" s="6">
        <v>19</v>
      </c>
      <c r="AR9" s="6">
        <f>AS9+AT9</f>
        <v>74</v>
      </c>
      <c r="AS9" s="6">
        <v>71</v>
      </c>
      <c r="AT9" s="6">
        <v>3</v>
      </c>
      <c r="AU9" s="6">
        <v>65</v>
      </c>
      <c r="AV9" s="6">
        <v>57</v>
      </c>
      <c r="AW9" s="6">
        <v>8</v>
      </c>
      <c r="AX9" s="6">
        <v>69</v>
      </c>
      <c r="AY9" s="6">
        <v>66</v>
      </c>
      <c r="AZ9" s="6">
        <v>3</v>
      </c>
    </row>
    <row r="10" spans="1:52" s="13" customFormat="1" ht="18" customHeight="1">
      <c r="A10" s="25" t="s">
        <v>6</v>
      </c>
      <c r="B10" s="9">
        <f>C10+D10</f>
        <v>690</v>
      </c>
      <c r="C10" s="6">
        <v>204</v>
      </c>
      <c r="D10" s="6">
        <v>486</v>
      </c>
      <c r="E10" s="6">
        <f>F10+G10</f>
        <v>530</v>
      </c>
      <c r="F10" s="6">
        <v>143</v>
      </c>
      <c r="G10" s="6">
        <v>387</v>
      </c>
      <c r="H10" s="6">
        <f>I10+J10</f>
        <v>350</v>
      </c>
      <c r="I10" s="6">
        <v>139</v>
      </c>
      <c r="J10" s="6">
        <v>211</v>
      </c>
      <c r="K10" s="6">
        <f>L10+M10</f>
        <v>241</v>
      </c>
      <c r="L10" s="6">
        <v>107</v>
      </c>
      <c r="M10" s="6">
        <v>134</v>
      </c>
      <c r="N10" s="6">
        <f>O10+P10</f>
        <v>199</v>
      </c>
      <c r="O10" s="6">
        <v>97</v>
      </c>
      <c r="P10" s="6">
        <v>102</v>
      </c>
      <c r="Q10" s="6">
        <f>R10+S10</f>
        <v>141</v>
      </c>
      <c r="R10" s="6">
        <v>58</v>
      </c>
      <c r="S10" s="6">
        <v>83</v>
      </c>
      <c r="T10" s="6">
        <v>137</v>
      </c>
      <c r="U10" s="6">
        <v>83</v>
      </c>
      <c r="V10" s="6">
        <v>54</v>
      </c>
      <c r="W10" s="6">
        <f>X10+Y10</f>
        <v>147</v>
      </c>
      <c r="X10" s="6">
        <v>68</v>
      </c>
      <c r="Y10" s="6">
        <v>79</v>
      </c>
      <c r="Z10" s="6">
        <f>AA10+AB10</f>
        <v>103</v>
      </c>
      <c r="AA10" s="6">
        <v>68</v>
      </c>
      <c r="AB10" s="6">
        <v>35</v>
      </c>
      <c r="AC10" s="6">
        <f>SUM(AD10:AE10)</f>
        <v>69</v>
      </c>
      <c r="AD10" s="6">
        <v>34</v>
      </c>
      <c r="AE10" s="6">
        <v>35</v>
      </c>
      <c r="AF10" s="6">
        <f>AG10+AH10</f>
        <v>58</v>
      </c>
      <c r="AG10" s="6">
        <v>36</v>
      </c>
      <c r="AH10" s="6">
        <v>22</v>
      </c>
      <c r="AI10" s="6">
        <f>AJ10+AK10</f>
        <v>65</v>
      </c>
      <c r="AJ10" s="6">
        <v>33</v>
      </c>
      <c r="AK10" s="6">
        <v>32</v>
      </c>
      <c r="AL10" s="6">
        <f>AM10+AN10</f>
        <v>82</v>
      </c>
      <c r="AM10" s="6">
        <v>51</v>
      </c>
      <c r="AN10" s="6">
        <v>31</v>
      </c>
      <c r="AO10" s="6">
        <f>AP10+AQ10</f>
        <v>67</v>
      </c>
      <c r="AP10" s="6">
        <v>44</v>
      </c>
      <c r="AQ10" s="6">
        <v>23</v>
      </c>
      <c r="AR10" s="6">
        <f>AS10+AT10</f>
        <v>38</v>
      </c>
      <c r="AS10" s="6">
        <v>20</v>
      </c>
      <c r="AT10" s="6">
        <v>18</v>
      </c>
      <c r="AU10" s="6">
        <v>36</v>
      </c>
      <c r="AV10" s="6">
        <v>21</v>
      </c>
      <c r="AW10" s="6">
        <v>15</v>
      </c>
      <c r="AX10" s="6">
        <v>54</v>
      </c>
      <c r="AY10" s="6">
        <v>31</v>
      </c>
      <c r="AZ10" s="6">
        <v>23</v>
      </c>
    </row>
    <row r="11" spans="1:52" s="13" customFormat="1" ht="27.6" customHeight="1">
      <c r="A11" s="15" t="s">
        <v>17</v>
      </c>
      <c r="B11" s="12"/>
      <c r="C11" s="12"/>
      <c r="D11" s="12"/>
      <c r="E11" s="12"/>
      <c r="F11" s="12"/>
      <c r="G11" s="12"/>
      <c r="H11" s="12"/>
      <c r="I11" s="12"/>
      <c r="J11" s="12"/>
      <c r="K11" s="17"/>
      <c r="L11" s="17"/>
      <c r="M11" s="17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6"/>
      <c r="AG11" s="11"/>
      <c r="AH11" s="11"/>
      <c r="AI11" s="6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6"/>
      <c r="AV11" s="6"/>
      <c r="AW11" s="6"/>
      <c r="AX11" s="6"/>
      <c r="AY11" s="6"/>
      <c r="AZ11" s="6"/>
    </row>
    <row r="12" spans="1:52" s="13" customFormat="1" ht="18" customHeight="1">
      <c r="A12" s="25" t="s">
        <v>7</v>
      </c>
      <c r="B12" s="9">
        <f>C12+D12</f>
        <v>172</v>
      </c>
      <c r="C12" s="6">
        <v>162</v>
      </c>
      <c r="D12" s="6">
        <v>10</v>
      </c>
      <c r="E12" s="6">
        <f>F12+G12</f>
        <v>133</v>
      </c>
      <c r="F12" s="6">
        <v>119</v>
      </c>
      <c r="G12" s="6">
        <v>14</v>
      </c>
      <c r="H12" s="6">
        <f>I12+J12</f>
        <v>113</v>
      </c>
      <c r="I12" s="6">
        <v>99</v>
      </c>
      <c r="J12" s="6">
        <v>14</v>
      </c>
      <c r="K12" s="6">
        <f>L12+M12</f>
        <v>74</v>
      </c>
      <c r="L12" s="6">
        <v>68</v>
      </c>
      <c r="M12" s="6">
        <v>6</v>
      </c>
      <c r="N12" s="6">
        <f>O12+P12</f>
        <v>59</v>
      </c>
      <c r="O12" s="6">
        <v>56</v>
      </c>
      <c r="P12" s="6">
        <v>3</v>
      </c>
      <c r="Q12" s="6">
        <f>R12+S12</f>
        <v>17</v>
      </c>
      <c r="R12" s="6">
        <v>17</v>
      </c>
      <c r="S12" s="6">
        <v>0</v>
      </c>
      <c r="T12" s="6">
        <f>U12+V12</f>
        <v>55</v>
      </c>
      <c r="U12" s="6">
        <v>49</v>
      </c>
      <c r="V12" s="6">
        <v>6</v>
      </c>
      <c r="W12" s="6">
        <f>X12+Y12</f>
        <v>44</v>
      </c>
      <c r="X12" s="6">
        <v>39</v>
      </c>
      <c r="Y12" s="6">
        <v>5</v>
      </c>
      <c r="Z12" s="6">
        <f>AA12+AB12</f>
        <v>43</v>
      </c>
      <c r="AA12" s="6">
        <v>43</v>
      </c>
      <c r="AB12" s="6">
        <v>0</v>
      </c>
      <c r="AC12" s="6">
        <f>SUM(AD12:AE12)</f>
        <v>21</v>
      </c>
      <c r="AD12" s="6">
        <v>19</v>
      </c>
      <c r="AE12" s="6">
        <v>2</v>
      </c>
      <c r="AF12" s="6">
        <f>AG12+AH12</f>
        <v>23</v>
      </c>
      <c r="AG12" s="6">
        <v>20</v>
      </c>
      <c r="AH12" s="6">
        <v>3</v>
      </c>
      <c r="AI12" s="6">
        <f>AJ12+AK12</f>
        <v>26</v>
      </c>
      <c r="AJ12" s="6">
        <v>25</v>
      </c>
      <c r="AK12" s="6">
        <v>1</v>
      </c>
      <c r="AL12" s="6">
        <f t="shared" ref="AL12:AL13" si="0">AM12+AN12</f>
        <v>32</v>
      </c>
      <c r="AM12" s="6">
        <v>29</v>
      </c>
      <c r="AN12" s="6">
        <v>3</v>
      </c>
      <c r="AO12" s="6">
        <f t="shared" ref="AO12:AO13" si="1">AP12+AQ12</f>
        <v>35</v>
      </c>
      <c r="AP12" s="6">
        <v>28</v>
      </c>
      <c r="AQ12" s="6">
        <v>7</v>
      </c>
      <c r="AR12" s="6">
        <f t="shared" ref="AR12:AR13" si="2">AS12+AT12</f>
        <v>38</v>
      </c>
      <c r="AS12" s="6">
        <v>38</v>
      </c>
      <c r="AT12" s="6">
        <v>0</v>
      </c>
      <c r="AU12" s="6">
        <v>12</v>
      </c>
      <c r="AV12" s="6">
        <v>12</v>
      </c>
      <c r="AW12" s="6">
        <v>0</v>
      </c>
      <c r="AX12" s="6">
        <v>40</v>
      </c>
      <c r="AY12" s="6">
        <v>37</v>
      </c>
      <c r="AZ12" s="6">
        <v>3</v>
      </c>
    </row>
    <row r="13" spans="1:52" s="13" customFormat="1" ht="18" customHeight="1">
      <c r="A13" s="25" t="s">
        <v>6</v>
      </c>
      <c r="B13" s="9">
        <f>C13+D13</f>
        <v>146</v>
      </c>
      <c r="C13" s="6">
        <v>97</v>
      </c>
      <c r="D13" s="6">
        <v>49</v>
      </c>
      <c r="E13" s="6">
        <f>F13+G13</f>
        <v>105</v>
      </c>
      <c r="F13" s="6">
        <v>62</v>
      </c>
      <c r="G13" s="6">
        <v>43</v>
      </c>
      <c r="H13" s="6">
        <f>I13+J13</f>
        <v>79</v>
      </c>
      <c r="I13" s="6">
        <v>57</v>
      </c>
      <c r="J13" s="6">
        <v>22</v>
      </c>
      <c r="K13" s="6">
        <f>L13+M13</f>
        <v>63</v>
      </c>
      <c r="L13" s="6">
        <v>44</v>
      </c>
      <c r="M13" s="6">
        <v>19</v>
      </c>
      <c r="N13" s="6">
        <f>O13+P13</f>
        <v>52</v>
      </c>
      <c r="O13" s="6">
        <v>30</v>
      </c>
      <c r="P13" s="6">
        <v>22</v>
      </c>
      <c r="Q13" s="6">
        <f>R13+S13</f>
        <v>30</v>
      </c>
      <c r="R13" s="6">
        <v>17</v>
      </c>
      <c r="S13" s="6">
        <v>13</v>
      </c>
      <c r="T13" s="6">
        <f>U13+V13</f>
        <v>39</v>
      </c>
      <c r="U13" s="6">
        <v>28</v>
      </c>
      <c r="V13" s="6">
        <v>11</v>
      </c>
      <c r="W13" s="6">
        <f>X13+Y13</f>
        <v>48</v>
      </c>
      <c r="X13" s="6">
        <v>27</v>
      </c>
      <c r="Y13" s="6">
        <v>21</v>
      </c>
      <c r="Z13" s="6">
        <f>AA13+AB13</f>
        <v>34</v>
      </c>
      <c r="AA13" s="6">
        <v>21</v>
      </c>
      <c r="AB13" s="6">
        <v>13</v>
      </c>
      <c r="AC13" s="6">
        <f>SUM(AD13:AE13)</f>
        <v>16</v>
      </c>
      <c r="AD13" s="6">
        <v>9</v>
      </c>
      <c r="AE13" s="6">
        <v>7</v>
      </c>
      <c r="AF13" s="6">
        <f>AG13+AH13</f>
        <v>25</v>
      </c>
      <c r="AG13" s="6">
        <v>13</v>
      </c>
      <c r="AH13" s="6">
        <v>12</v>
      </c>
      <c r="AI13" s="6">
        <f>AJ13+AK13</f>
        <v>19</v>
      </c>
      <c r="AJ13" s="6">
        <v>9</v>
      </c>
      <c r="AK13" s="6">
        <v>10</v>
      </c>
      <c r="AL13" s="6">
        <f t="shared" si="0"/>
        <v>25</v>
      </c>
      <c r="AM13" s="6">
        <v>19</v>
      </c>
      <c r="AN13" s="6">
        <v>6</v>
      </c>
      <c r="AO13" s="6">
        <f t="shared" si="1"/>
        <v>20</v>
      </c>
      <c r="AP13" s="6">
        <v>18</v>
      </c>
      <c r="AQ13" s="6">
        <v>2</v>
      </c>
      <c r="AR13" s="6">
        <f t="shared" si="2"/>
        <v>15</v>
      </c>
      <c r="AS13" s="6">
        <v>10</v>
      </c>
      <c r="AT13" s="6">
        <v>5</v>
      </c>
      <c r="AU13" s="6">
        <v>10</v>
      </c>
      <c r="AV13" s="6">
        <v>6</v>
      </c>
      <c r="AW13" s="6">
        <v>4</v>
      </c>
      <c r="AX13" s="6">
        <v>24</v>
      </c>
      <c r="AY13" s="6">
        <v>13</v>
      </c>
      <c r="AZ13" s="6">
        <v>11</v>
      </c>
    </row>
    <row r="14" spans="1:52" s="13" customFormat="1" ht="25.9" customHeight="1">
      <c r="A14" s="8" t="s">
        <v>16</v>
      </c>
      <c r="B14" s="14"/>
      <c r="C14" s="12"/>
      <c r="D14" s="12"/>
      <c r="E14" s="12"/>
      <c r="F14" s="12"/>
      <c r="G14" s="12"/>
      <c r="H14" s="12"/>
      <c r="I14" s="12"/>
      <c r="J14" s="12"/>
      <c r="K14" s="12"/>
      <c r="L14" s="17"/>
      <c r="M14" s="17"/>
      <c r="N14" s="12"/>
      <c r="O14" s="11"/>
      <c r="P14" s="11"/>
      <c r="Q14" s="12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6"/>
      <c r="AG14" s="11"/>
      <c r="AH14" s="11"/>
      <c r="AI14" s="6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6"/>
      <c r="AV14" s="6"/>
      <c r="AW14" s="6"/>
      <c r="AX14" s="6"/>
      <c r="AY14" s="6"/>
      <c r="AZ14" s="6"/>
    </row>
    <row r="15" spans="1:52" s="13" customFormat="1" ht="18" customHeight="1">
      <c r="A15" s="25" t="s">
        <v>7</v>
      </c>
      <c r="B15" s="9">
        <f>C15+D15</f>
        <v>79</v>
      </c>
      <c r="C15" s="6">
        <v>73</v>
      </c>
      <c r="D15" s="6">
        <v>6</v>
      </c>
      <c r="E15" s="6">
        <f>F15+G15</f>
        <v>34</v>
      </c>
      <c r="F15" s="6">
        <v>32</v>
      </c>
      <c r="G15" s="6">
        <v>2</v>
      </c>
      <c r="H15" s="6">
        <f>I15+J15</f>
        <v>42</v>
      </c>
      <c r="I15" s="6">
        <v>39</v>
      </c>
      <c r="J15" s="6">
        <v>3</v>
      </c>
      <c r="K15" s="6">
        <f>L15+M15</f>
        <v>29</v>
      </c>
      <c r="L15" s="6">
        <v>28</v>
      </c>
      <c r="M15" s="6">
        <v>1</v>
      </c>
      <c r="N15" s="6">
        <f>O15+P15</f>
        <v>22</v>
      </c>
      <c r="O15" s="6">
        <v>22</v>
      </c>
      <c r="P15" s="6">
        <v>0</v>
      </c>
      <c r="Q15" s="6">
        <f>R15+S15</f>
        <v>19</v>
      </c>
      <c r="R15" s="6">
        <v>14</v>
      </c>
      <c r="S15" s="6">
        <v>5</v>
      </c>
      <c r="T15" s="6">
        <f>U15+V15</f>
        <v>16</v>
      </c>
      <c r="U15" s="6">
        <v>13</v>
      </c>
      <c r="V15" s="6">
        <v>3</v>
      </c>
      <c r="W15" s="6">
        <f>X15+Y15</f>
        <v>23</v>
      </c>
      <c r="X15" s="6">
        <v>21</v>
      </c>
      <c r="Y15" s="6">
        <v>2</v>
      </c>
      <c r="Z15" s="6">
        <f>AA15+AB15</f>
        <v>15</v>
      </c>
      <c r="AA15" s="6">
        <v>15</v>
      </c>
      <c r="AB15" s="6">
        <v>0</v>
      </c>
      <c r="AC15" s="6">
        <f>SUM(AD15:AE15)</f>
        <v>13</v>
      </c>
      <c r="AD15" s="6">
        <v>12</v>
      </c>
      <c r="AE15" s="6">
        <v>1</v>
      </c>
      <c r="AF15" s="6">
        <f>AG15+AH15</f>
        <v>5</v>
      </c>
      <c r="AG15" s="6">
        <v>5</v>
      </c>
      <c r="AH15" s="6">
        <v>0</v>
      </c>
      <c r="AI15" s="6">
        <f>AJ15+AK15</f>
        <v>6</v>
      </c>
      <c r="AJ15" s="6">
        <v>5</v>
      </c>
      <c r="AK15" s="6">
        <v>1</v>
      </c>
      <c r="AL15" s="6">
        <f>AM15+AN15</f>
        <v>13</v>
      </c>
      <c r="AM15" s="6">
        <v>11</v>
      </c>
      <c r="AN15" s="6">
        <v>2</v>
      </c>
      <c r="AO15" s="6">
        <f>AP15+AQ15</f>
        <v>18</v>
      </c>
      <c r="AP15" s="6">
        <v>18</v>
      </c>
      <c r="AQ15" s="6">
        <v>0</v>
      </c>
      <c r="AR15" s="6">
        <f>AS15+AT15</f>
        <v>1</v>
      </c>
      <c r="AS15" s="6">
        <v>1</v>
      </c>
      <c r="AT15" s="6">
        <v>0</v>
      </c>
      <c r="AU15" s="6">
        <v>9</v>
      </c>
      <c r="AV15" s="6">
        <v>9</v>
      </c>
      <c r="AW15" s="6">
        <v>0</v>
      </c>
      <c r="AX15" s="6">
        <v>12</v>
      </c>
      <c r="AY15" s="6">
        <v>12</v>
      </c>
      <c r="AZ15" s="6">
        <v>0</v>
      </c>
    </row>
    <row r="16" spans="1:52" s="13" customFormat="1" ht="18" customHeight="1">
      <c r="A16" s="25" t="s">
        <v>6</v>
      </c>
      <c r="B16" s="6">
        <f>C16+D16</f>
        <v>180</v>
      </c>
      <c r="C16" s="6">
        <v>21</v>
      </c>
      <c r="D16" s="6">
        <v>159</v>
      </c>
      <c r="E16" s="6">
        <f>F16+G16</f>
        <v>100</v>
      </c>
      <c r="F16" s="6">
        <v>7</v>
      </c>
      <c r="G16" s="6">
        <v>93</v>
      </c>
      <c r="H16" s="6">
        <f>I16+J16</f>
        <v>55</v>
      </c>
      <c r="I16" s="6">
        <v>13</v>
      </c>
      <c r="J16" s="6">
        <v>42</v>
      </c>
      <c r="K16" s="6">
        <f>L16+M16</f>
        <v>31</v>
      </c>
      <c r="L16" s="6">
        <v>5</v>
      </c>
      <c r="M16" s="6">
        <v>26</v>
      </c>
      <c r="N16" s="6">
        <f>O16+P16</f>
        <v>26</v>
      </c>
      <c r="O16" s="6">
        <v>6</v>
      </c>
      <c r="P16" s="6">
        <v>20</v>
      </c>
      <c r="Q16" s="6">
        <f>R16+S16</f>
        <v>24</v>
      </c>
      <c r="R16" s="6">
        <v>5</v>
      </c>
      <c r="S16" s="6">
        <v>19</v>
      </c>
      <c r="T16" s="6">
        <f>U16+V16</f>
        <v>14</v>
      </c>
      <c r="U16" s="6">
        <v>5</v>
      </c>
      <c r="V16" s="6">
        <v>9</v>
      </c>
      <c r="W16" s="6">
        <f>X16+Y16</f>
        <v>22</v>
      </c>
      <c r="X16" s="6">
        <v>4</v>
      </c>
      <c r="Y16" s="6">
        <v>18</v>
      </c>
      <c r="Z16" s="6">
        <f>AA16+AB16</f>
        <v>12</v>
      </c>
      <c r="AA16" s="6">
        <v>3</v>
      </c>
      <c r="AB16" s="6">
        <v>9</v>
      </c>
      <c r="AC16" s="6">
        <f>SUM(AD16:AE16)</f>
        <v>18</v>
      </c>
      <c r="AD16" s="6">
        <v>6</v>
      </c>
      <c r="AE16" s="6">
        <v>12</v>
      </c>
      <c r="AF16" s="6">
        <f>AG16+AH16</f>
        <v>5</v>
      </c>
      <c r="AG16" s="6">
        <v>4</v>
      </c>
      <c r="AH16" s="6">
        <v>1</v>
      </c>
      <c r="AI16" s="6">
        <f>AJ16+AK16</f>
        <v>6</v>
      </c>
      <c r="AJ16" s="6">
        <v>3</v>
      </c>
      <c r="AK16" s="6">
        <v>3</v>
      </c>
      <c r="AL16" s="6">
        <f>AM16+AN16</f>
        <v>13</v>
      </c>
      <c r="AM16" s="6">
        <v>3</v>
      </c>
      <c r="AN16" s="6">
        <v>10</v>
      </c>
      <c r="AO16" s="6">
        <f>AP16+AQ16</f>
        <v>12</v>
      </c>
      <c r="AP16" s="6">
        <v>6</v>
      </c>
      <c r="AQ16" s="6">
        <v>6</v>
      </c>
      <c r="AR16" s="6">
        <f>AS16+AT16</f>
        <v>1</v>
      </c>
      <c r="AS16" s="6">
        <v>0</v>
      </c>
      <c r="AT16" s="6">
        <v>1</v>
      </c>
      <c r="AU16" s="6">
        <v>7</v>
      </c>
      <c r="AV16" s="6">
        <v>2</v>
      </c>
      <c r="AW16" s="6">
        <v>5</v>
      </c>
      <c r="AX16" s="6">
        <v>13</v>
      </c>
      <c r="AY16" s="6">
        <v>6</v>
      </c>
      <c r="AZ16" s="6">
        <v>7</v>
      </c>
    </row>
    <row r="17" spans="1:52" s="13" customFormat="1" ht="39.950000000000003" customHeight="1">
      <c r="A17" s="8" t="s">
        <v>15</v>
      </c>
      <c r="B17" s="12"/>
      <c r="C17" s="12"/>
      <c r="D17" s="12"/>
      <c r="E17" s="12"/>
      <c r="F17" s="12"/>
      <c r="G17" s="12"/>
      <c r="H17" s="12"/>
      <c r="I17" s="12"/>
      <c r="J17" s="12"/>
      <c r="K17" s="17"/>
      <c r="L17" s="17"/>
      <c r="M17" s="17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6"/>
      <c r="AG17" s="11"/>
      <c r="AH17" s="11"/>
      <c r="AI17" s="6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6"/>
      <c r="AV17" s="6"/>
      <c r="AW17" s="6"/>
      <c r="AX17" s="6"/>
      <c r="AY17" s="6"/>
      <c r="AZ17" s="6"/>
    </row>
    <row r="18" spans="1:52" s="13" customFormat="1" ht="18" customHeight="1">
      <c r="A18" s="25" t="s">
        <v>7</v>
      </c>
      <c r="B18" s="9">
        <f>C18+D18</f>
        <v>3196</v>
      </c>
      <c r="C18" s="6">
        <v>2679</v>
      </c>
      <c r="D18" s="6">
        <v>517</v>
      </c>
      <c r="E18" s="6">
        <f>F18+G18</f>
        <v>3395</v>
      </c>
      <c r="F18" s="6">
        <v>2886</v>
      </c>
      <c r="G18" s="6">
        <v>509</v>
      </c>
      <c r="H18" s="6">
        <f>I18+J18</f>
        <v>2932</v>
      </c>
      <c r="I18" s="6">
        <v>2431</v>
      </c>
      <c r="J18" s="6">
        <v>501</v>
      </c>
      <c r="K18" s="6">
        <f>L18+M18</f>
        <v>3162</v>
      </c>
      <c r="L18" s="6">
        <v>2582</v>
      </c>
      <c r="M18" s="6">
        <v>580</v>
      </c>
      <c r="N18" s="6">
        <f>O18+P18</f>
        <v>3211</v>
      </c>
      <c r="O18" s="6">
        <v>2646</v>
      </c>
      <c r="P18" s="6">
        <v>565</v>
      </c>
      <c r="Q18" s="6">
        <f>R18+S18</f>
        <v>2826</v>
      </c>
      <c r="R18" s="6">
        <v>2330</v>
      </c>
      <c r="S18" s="6">
        <v>496</v>
      </c>
      <c r="T18" s="6">
        <f>U18+V18</f>
        <v>2950</v>
      </c>
      <c r="U18" s="6">
        <v>2475</v>
      </c>
      <c r="V18" s="6">
        <v>475</v>
      </c>
      <c r="W18" s="6">
        <f>X18+Y18</f>
        <v>2865</v>
      </c>
      <c r="X18" s="6">
        <v>2419</v>
      </c>
      <c r="Y18" s="6">
        <v>446</v>
      </c>
      <c r="Z18" s="6">
        <f>AA18+AB18</f>
        <v>2402</v>
      </c>
      <c r="AA18" s="6">
        <v>1965</v>
      </c>
      <c r="AB18" s="6">
        <v>437</v>
      </c>
      <c r="AC18" s="6">
        <f>SUM(AD18:AE18)</f>
        <v>2773</v>
      </c>
      <c r="AD18" s="6">
        <v>2272</v>
      </c>
      <c r="AE18" s="6">
        <v>501</v>
      </c>
      <c r="AF18" s="6">
        <f>AG18+AH18</f>
        <v>2198</v>
      </c>
      <c r="AG18" s="6">
        <v>1764</v>
      </c>
      <c r="AH18" s="6">
        <v>434</v>
      </c>
      <c r="AI18" s="6">
        <f>AJ18+AK18</f>
        <v>1982</v>
      </c>
      <c r="AJ18" s="6">
        <v>1583</v>
      </c>
      <c r="AK18" s="6">
        <v>399</v>
      </c>
      <c r="AL18" s="6">
        <f>AM18+AN18</f>
        <v>1954</v>
      </c>
      <c r="AM18" s="6">
        <v>1531</v>
      </c>
      <c r="AN18" s="6">
        <v>423</v>
      </c>
      <c r="AO18" s="6">
        <f>AP18+AQ18</f>
        <v>2839</v>
      </c>
      <c r="AP18" s="6">
        <v>2239</v>
      </c>
      <c r="AQ18" s="6">
        <v>600</v>
      </c>
      <c r="AR18" s="6">
        <f>AS18+AT18</f>
        <v>2159</v>
      </c>
      <c r="AS18" s="6">
        <v>1701</v>
      </c>
      <c r="AT18" s="6">
        <v>458</v>
      </c>
      <c r="AU18" s="6">
        <v>2582</v>
      </c>
      <c r="AV18" s="6">
        <v>1978</v>
      </c>
      <c r="AW18" s="6">
        <v>604</v>
      </c>
      <c r="AX18" s="6">
        <v>5851</v>
      </c>
      <c r="AY18" s="6">
        <v>4589</v>
      </c>
      <c r="AZ18" s="6">
        <v>1262</v>
      </c>
    </row>
    <row r="19" spans="1:52" s="13" customFormat="1" ht="18" customHeight="1">
      <c r="A19" s="25" t="s">
        <v>6</v>
      </c>
      <c r="B19" s="9">
        <f>C19+D19</f>
        <v>12276</v>
      </c>
      <c r="C19" s="6">
        <v>7881</v>
      </c>
      <c r="D19" s="6">
        <v>4395</v>
      </c>
      <c r="E19" s="6">
        <f>F19+G19</f>
        <v>11341</v>
      </c>
      <c r="F19" s="6">
        <v>7295</v>
      </c>
      <c r="G19" s="6">
        <v>4046</v>
      </c>
      <c r="H19" s="6">
        <f>I19+J19</f>
        <v>9757</v>
      </c>
      <c r="I19" s="6">
        <v>6380</v>
      </c>
      <c r="J19" s="6">
        <v>3377</v>
      </c>
      <c r="K19" s="6">
        <f>L19+M19</f>
        <v>9407</v>
      </c>
      <c r="L19" s="6">
        <v>6008</v>
      </c>
      <c r="M19" s="6">
        <v>3399</v>
      </c>
      <c r="N19" s="6">
        <f>O19+P19</f>
        <v>7831</v>
      </c>
      <c r="O19" s="6">
        <v>4986</v>
      </c>
      <c r="P19" s="6">
        <v>2845</v>
      </c>
      <c r="Q19" s="6">
        <f>R19+S19</f>
        <v>7260</v>
      </c>
      <c r="R19" s="6">
        <v>4635</v>
      </c>
      <c r="S19" s="6">
        <v>2625</v>
      </c>
      <c r="T19" s="6">
        <f>U19+V19</f>
        <v>6794</v>
      </c>
      <c r="U19" s="6">
        <v>4433</v>
      </c>
      <c r="V19" s="6">
        <v>2361</v>
      </c>
      <c r="W19" s="6">
        <f>X19+Y19</f>
        <v>6430</v>
      </c>
      <c r="X19" s="6">
        <v>4175</v>
      </c>
      <c r="Y19" s="6">
        <v>2255</v>
      </c>
      <c r="Z19" s="6">
        <f>AA19+AB19</f>
        <v>5285</v>
      </c>
      <c r="AA19" s="6">
        <v>3384</v>
      </c>
      <c r="AB19" s="6">
        <v>1901</v>
      </c>
      <c r="AC19" s="6">
        <f>SUM(AD19:AE19)</f>
        <v>5210</v>
      </c>
      <c r="AD19" s="6">
        <v>3298</v>
      </c>
      <c r="AE19" s="6">
        <v>1912</v>
      </c>
      <c r="AF19" s="6">
        <f>AG19+AH19</f>
        <v>3597</v>
      </c>
      <c r="AG19" s="6">
        <v>2330</v>
      </c>
      <c r="AH19" s="6">
        <v>1267</v>
      </c>
      <c r="AI19" s="6">
        <f>AJ19+AK19</f>
        <v>2810</v>
      </c>
      <c r="AJ19" s="6">
        <v>1871</v>
      </c>
      <c r="AK19" s="6">
        <v>939</v>
      </c>
      <c r="AL19" s="6">
        <f>AM19+AN19</f>
        <v>2583</v>
      </c>
      <c r="AM19" s="6">
        <v>1643</v>
      </c>
      <c r="AN19" s="6">
        <v>940</v>
      </c>
      <c r="AO19" s="6">
        <f>AP19+AQ19</f>
        <v>3656</v>
      </c>
      <c r="AP19" s="6">
        <v>2371</v>
      </c>
      <c r="AQ19" s="6">
        <v>1285</v>
      </c>
      <c r="AR19" s="6">
        <f>AS19+AT19</f>
        <v>2924</v>
      </c>
      <c r="AS19" s="6">
        <v>1917</v>
      </c>
      <c r="AT19" s="6">
        <v>1007</v>
      </c>
      <c r="AU19" s="6">
        <v>5067</v>
      </c>
      <c r="AV19" s="6">
        <v>3224</v>
      </c>
      <c r="AW19" s="6">
        <v>1843</v>
      </c>
      <c r="AX19" s="6">
        <v>8236</v>
      </c>
      <c r="AY19" s="6">
        <v>5187</v>
      </c>
      <c r="AZ19" s="6">
        <v>3049</v>
      </c>
    </row>
    <row r="20" spans="1:52" s="13" customFormat="1" ht="26.45" customHeight="1">
      <c r="A20" s="8" t="s">
        <v>14</v>
      </c>
      <c r="B20" s="14"/>
      <c r="C20" s="12"/>
      <c r="D20" s="12"/>
      <c r="E20" s="12"/>
      <c r="F20" s="12"/>
      <c r="G20" s="12"/>
      <c r="H20" s="12"/>
      <c r="I20" s="12"/>
      <c r="J20" s="12"/>
      <c r="K20" s="12"/>
      <c r="L20" s="17"/>
      <c r="M20" s="17"/>
      <c r="N20" s="12"/>
      <c r="O20" s="11"/>
      <c r="P20" s="11"/>
      <c r="Q20" s="12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6"/>
      <c r="AG20" s="11"/>
      <c r="AH20" s="11"/>
      <c r="AI20" s="6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6"/>
      <c r="AV20" s="6"/>
      <c r="AW20" s="6"/>
      <c r="AX20" s="6"/>
      <c r="AY20" s="6"/>
      <c r="AZ20" s="6"/>
    </row>
    <row r="21" spans="1:52" s="13" customFormat="1" ht="18" customHeight="1">
      <c r="A21" s="25" t="s">
        <v>7</v>
      </c>
      <c r="B21" s="9">
        <f>C21+D21</f>
        <v>157</v>
      </c>
      <c r="C21" s="6">
        <v>148</v>
      </c>
      <c r="D21" s="6">
        <v>9</v>
      </c>
      <c r="E21" s="6">
        <f>F21+G21</f>
        <v>104</v>
      </c>
      <c r="F21" s="6">
        <v>96</v>
      </c>
      <c r="G21" s="6">
        <v>8</v>
      </c>
      <c r="H21" s="6">
        <f>I21+J21</f>
        <v>108</v>
      </c>
      <c r="I21" s="6">
        <v>102</v>
      </c>
      <c r="J21" s="6">
        <v>6</v>
      </c>
      <c r="K21" s="6">
        <f>L21+M21</f>
        <v>73</v>
      </c>
      <c r="L21" s="6">
        <v>68</v>
      </c>
      <c r="M21" s="6">
        <v>5</v>
      </c>
      <c r="N21" s="6">
        <f>O21+P21</f>
        <v>92</v>
      </c>
      <c r="O21" s="6">
        <v>80</v>
      </c>
      <c r="P21" s="6">
        <v>12</v>
      </c>
      <c r="Q21" s="6">
        <f>R21+S21</f>
        <v>58</v>
      </c>
      <c r="R21" s="6">
        <v>54</v>
      </c>
      <c r="S21" s="6">
        <v>4</v>
      </c>
      <c r="T21" s="6">
        <f>U21+V21</f>
        <v>87</v>
      </c>
      <c r="U21" s="6">
        <v>84</v>
      </c>
      <c r="V21" s="6">
        <v>3</v>
      </c>
      <c r="W21" s="6">
        <f>X21+Y21</f>
        <v>55</v>
      </c>
      <c r="X21" s="6">
        <v>47</v>
      </c>
      <c r="Y21" s="6">
        <v>8</v>
      </c>
      <c r="Z21" s="6">
        <f>AA21+AB21</f>
        <v>94</v>
      </c>
      <c r="AA21" s="6">
        <v>91</v>
      </c>
      <c r="AB21" s="6">
        <v>3</v>
      </c>
      <c r="AC21" s="6">
        <f>SUM(AD21:AE21)</f>
        <v>52</v>
      </c>
      <c r="AD21" s="6">
        <v>50</v>
      </c>
      <c r="AE21" s="6">
        <v>2</v>
      </c>
      <c r="AF21" s="6">
        <f>AG21+AH21</f>
        <v>58</v>
      </c>
      <c r="AG21" s="6">
        <v>55</v>
      </c>
      <c r="AH21" s="6">
        <v>3</v>
      </c>
      <c r="AI21" s="6">
        <f>AJ21+AK21</f>
        <v>56</v>
      </c>
      <c r="AJ21" s="6">
        <v>48</v>
      </c>
      <c r="AK21" s="6">
        <v>8</v>
      </c>
      <c r="AL21" s="6">
        <f t="shared" ref="AL21:AL22" si="3">AM21+AN21</f>
        <v>39</v>
      </c>
      <c r="AM21" s="6">
        <v>38</v>
      </c>
      <c r="AN21" s="6">
        <v>1</v>
      </c>
      <c r="AO21" s="6">
        <f t="shared" ref="AO21:AO22" si="4">AP21+AQ21</f>
        <v>52</v>
      </c>
      <c r="AP21" s="6">
        <v>40</v>
      </c>
      <c r="AQ21" s="6">
        <v>12</v>
      </c>
      <c r="AR21" s="6">
        <f t="shared" ref="AR21:AR22" si="5">AS21+AT21</f>
        <v>22</v>
      </c>
      <c r="AS21" s="6">
        <v>19</v>
      </c>
      <c r="AT21" s="6">
        <v>3</v>
      </c>
      <c r="AU21" s="6">
        <v>41</v>
      </c>
      <c r="AV21" s="6">
        <v>33</v>
      </c>
      <c r="AW21" s="6">
        <v>8</v>
      </c>
      <c r="AX21" s="6">
        <v>15</v>
      </c>
      <c r="AY21" s="6">
        <v>15</v>
      </c>
      <c r="AZ21" s="6">
        <v>0</v>
      </c>
    </row>
    <row r="22" spans="1:52" s="13" customFormat="1" ht="18" customHeight="1">
      <c r="A22" s="25" t="s">
        <v>6</v>
      </c>
      <c r="B22" s="6">
        <f>C22+D22</f>
        <v>96</v>
      </c>
      <c r="C22" s="6">
        <v>70</v>
      </c>
      <c r="D22" s="6">
        <v>26</v>
      </c>
      <c r="E22" s="6">
        <f>F22+G22</f>
        <v>87</v>
      </c>
      <c r="F22" s="6">
        <v>62</v>
      </c>
      <c r="G22" s="6">
        <v>25</v>
      </c>
      <c r="H22" s="6">
        <f>I22+J22</f>
        <v>69</v>
      </c>
      <c r="I22" s="6">
        <v>57</v>
      </c>
      <c r="J22" s="6">
        <v>12</v>
      </c>
      <c r="K22" s="6">
        <f>L22+M22</f>
        <v>64</v>
      </c>
      <c r="L22" s="6">
        <v>48</v>
      </c>
      <c r="M22" s="6">
        <v>16</v>
      </c>
      <c r="N22" s="6">
        <f>O22+P22</f>
        <v>74</v>
      </c>
      <c r="O22" s="6">
        <v>59</v>
      </c>
      <c r="P22" s="6">
        <v>15</v>
      </c>
      <c r="Q22" s="6">
        <f>R22+S22</f>
        <v>45</v>
      </c>
      <c r="R22" s="6">
        <v>33</v>
      </c>
      <c r="S22" s="6">
        <v>12</v>
      </c>
      <c r="T22" s="6">
        <f>U22+V22</f>
        <v>53</v>
      </c>
      <c r="U22" s="6">
        <v>43</v>
      </c>
      <c r="V22" s="6">
        <v>10</v>
      </c>
      <c r="W22" s="6">
        <f>X22+Y22</f>
        <v>50</v>
      </c>
      <c r="X22" s="6">
        <v>36</v>
      </c>
      <c r="Y22" s="6">
        <v>14</v>
      </c>
      <c r="Z22" s="6">
        <f>AA22+AB22</f>
        <v>52</v>
      </c>
      <c r="AA22" s="6">
        <v>44</v>
      </c>
      <c r="AB22" s="6">
        <v>8</v>
      </c>
      <c r="AC22" s="6">
        <f>SUM(AD22:AE22)</f>
        <v>25</v>
      </c>
      <c r="AD22" s="6">
        <v>16</v>
      </c>
      <c r="AE22" s="6">
        <v>9</v>
      </c>
      <c r="AF22" s="6">
        <f>AG22+AH22</f>
        <v>21</v>
      </c>
      <c r="AG22" s="6">
        <v>18</v>
      </c>
      <c r="AH22" s="6">
        <v>3</v>
      </c>
      <c r="AI22" s="6">
        <f>AJ22+AK22</f>
        <v>27</v>
      </c>
      <c r="AJ22" s="6">
        <v>20</v>
      </c>
      <c r="AK22" s="6">
        <v>7</v>
      </c>
      <c r="AL22" s="6">
        <f t="shared" si="3"/>
        <v>25</v>
      </c>
      <c r="AM22" s="6">
        <v>18</v>
      </c>
      <c r="AN22" s="6">
        <v>7</v>
      </c>
      <c r="AO22" s="6">
        <f t="shared" si="4"/>
        <v>30</v>
      </c>
      <c r="AP22" s="6">
        <v>20</v>
      </c>
      <c r="AQ22" s="6">
        <v>10</v>
      </c>
      <c r="AR22" s="6">
        <f t="shared" si="5"/>
        <v>16</v>
      </c>
      <c r="AS22" s="6">
        <v>8</v>
      </c>
      <c r="AT22" s="6">
        <v>8</v>
      </c>
      <c r="AU22" s="6">
        <v>15</v>
      </c>
      <c r="AV22" s="6">
        <v>11</v>
      </c>
      <c r="AW22" s="6">
        <v>4</v>
      </c>
      <c r="AX22" s="6">
        <v>14</v>
      </c>
      <c r="AY22" s="6">
        <v>11</v>
      </c>
      <c r="AZ22" s="6">
        <v>3</v>
      </c>
    </row>
    <row r="23" spans="1:52" s="13" customFormat="1" ht="27.6" customHeight="1">
      <c r="A23" s="8" t="s">
        <v>13</v>
      </c>
      <c r="B23" s="12"/>
      <c r="C23" s="12"/>
      <c r="D23" s="12"/>
      <c r="E23" s="12"/>
      <c r="F23" s="12"/>
      <c r="G23" s="12"/>
      <c r="H23" s="12"/>
      <c r="I23" s="12"/>
      <c r="J23" s="12"/>
      <c r="K23" s="17"/>
      <c r="L23" s="17"/>
      <c r="M23" s="17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6"/>
      <c r="AG23" s="11"/>
      <c r="AH23" s="11"/>
      <c r="AI23" s="6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6"/>
      <c r="AV23" s="6"/>
      <c r="AW23" s="6"/>
      <c r="AX23" s="6"/>
      <c r="AY23" s="6"/>
      <c r="AZ23" s="6"/>
    </row>
    <row r="24" spans="1:52" s="13" customFormat="1" ht="18" customHeight="1">
      <c r="A24" s="25" t="s">
        <v>7</v>
      </c>
      <c r="B24" s="9">
        <f>C24+D24</f>
        <v>119</v>
      </c>
      <c r="C24" s="6">
        <v>105</v>
      </c>
      <c r="D24" s="6">
        <v>14</v>
      </c>
      <c r="E24" s="6">
        <f>F24+G24</f>
        <v>141</v>
      </c>
      <c r="F24" s="6">
        <v>117</v>
      </c>
      <c r="G24" s="6">
        <v>24</v>
      </c>
      <c r="H24" s="6">
        <f>I24+J24</f>
        <v>116</v>
      </c>
      <c r="I24" s="6">
        <v>96</v>
      </c>
      <c r="J24" s="6">
        <v>20</v>
      </c>
      <c r="K24" s="6">
        <f>L24+M24</f>
        <v>260</v>
      </c>
      <c r="L24" s="6">
        <v>228</v>
      </c>
      <c r="M24" s="6">
        <v>32</v>
      </c>
      <c r="N24" s="6">
        <f>O24+P24</f>
        <v>99</v>
      </c>
      <c r="O24" s="6">
        <v>85</v>
      </c>
      <c r="P24" s="6">
        <v>14</v>
      </c>
      <c r="Q24" s="6">
        <f>R24+S24</f>
        <v>126</v>
      </c>
      <c r="R24" s="6">
        <v>112</v>
      </c>
      <c r="S24" s="6">
        <v>14</v>
      </c>
      <c r="T24" s="6">
        <f>U24+V24</f>
        <v>150</v>
      </c>
      <c r="U24" s="6">
        <v>132</v>
      </c>
      <c r="V24" s="6">
        <v>18</v>
      </c>
      <c r="W24" s="6">
        <f>X24+Y24</f>
        <v>300</v>
      </c>
      <c r="X24" s="6">
        <v>269</v>
      </c>
      <c r="Y24" s="6">
        <v>31</v>
      </c>
      <c r="Z24" s="6">
        <f>AA24+AB24</f>
        <v>432</v>
      </c>
      <c r="AA24" s="6">
        <v>378</v>
      </c>
      <c r="AB24" s="6">
        <v>54</v>
      </c>
      <c r="AC24" s="6">
        <f>SUM(AD24:AE24)</f>
        <v>244</v>
      </c>
      <c r="AD24" s="6">
        <v>216</v>
      </c>
      <c r="AE24" s="6">
        <v>28</v>
      </c>
      <c r="AF24" s="6">
        <f>AG24+AH24</f>
        <v>214</v>
      </c>
      <c r="AG24" s="6">
        <v>183</v>
      </c>
      <c r="AH24" s="6">
        <v>31</v>
      </c>
      <c r="AI24" s="6">
        <f>AJ24+AK24</f>
        <v>119</v>
      </c>
      <c r="AJ24" s="6">
        <f>90+0</f>
        <v>90</v>
      </c>
      <c r="AK24" s="6">
        <f>29+0</f>
        <v>29</v>
      </c>
      <c r="AL24" s="6">
        <f t="shared" ref="AL24:AL25" si="6">AM24+AN24</f>
        <v>287</v>
      </c>
      <c r="AM24" s="6">
        <v>242</v>
      </c>
      <c r="AN24" s="6">
        <v>45</v>
      </c>
      <c r="AO24" s="6">
        <f t="shared" ref="AO24:AO25" si="7">AP24+AQ24</f>
        <v>1197</v>
      </c>
      <c r="AP24" s="6">
        <v>997</v>
      </c>
      <c r="AQ24" s="6">
        <v>200</v>
      </c>
      <c r="AR24" s="6">
        <f t="shared" ref="AR24:AR25" si="8">AS24+AT24</f>
        <v>1106</v>
      </c>
      <c r="AS24" s="6">
        <v>896</v>
      </c>
      <c r="AT24" s="6">
        <v>210</v>
      </c>
      <c r="AU24" s="6">
        <v>986</v>
      </c>
      <c r="AV24" s="6">
        <v>769</v>
      </c>
      <c r="AW24" s="6">
        <v>217</v>
      </c>
      <c r="AX24" s="6">
        <v>2702</v>
      </c>
      <c r="AY24" s="6">
        <v>2186</v>
      </c>
      <c r="AZ24" s="6">
        <v>516</v>
      </c>
    </row>
    <row r="25" spans="1:52" s="13" customFormat="1" ht="18" customHeight="1">
      <c r="A25" s="25" t="s">
        <v>6</v>
      </c>
      <c r="B25" s="9">
        <f>C25+D25</f>
        <v>165</v>
      </c>
      <c r="C25" s="6">
        <v>99</v>
      </c>
      <c r="D25" s="6">
        <v>66</v>
      </c>
      <c r="E25" s="6">
        <f>F25+G25</f>
        <v>123</v>
      </c>
      <c r="F25" s="6">
        <v>76</v>
      </c>
      <c r="G25" s="6">
        <v>47</v>
      </c>
      <c r="H25" s="6">
        <f>I25+J25</f>
        <v>134</v>
      </c>
      <c r="I25" s="6">
        <v>91</v>
      </c>
      <c r="J25" s="6">
        <v>43</v>
      </c>
      <c r="K25" s="6">
        <f>L25+M25</f>
        <v>193</v>
      </c>
      <c r="L25" s="6">
        <v>129</v>
      </c>
      <c r="M25" s="6">
        <v>64</v>
      </c>
      <c r="N25" s="6">
        <f>O25+P25</f>
        <v>90</v>
      </c>
      <c r="O25" s="6">
        <v>51</v>
      </c>
      <c r="P25" s="6">
        <v>39</v>
      </c>
      <c r="Q25" s="6">
        <f>R25+S25</f>
        <v>121</v>
      </c>
      <c r="R25" s="6">
        <v>82</v>
      </c>
      <c r="S25" s="6">
        <v>39</v>
      </c>
      <c r="T25" s="6">
        <f>U25+V25</f>
        <v>110</v>
      </c>
      <c r="U25" s="6">
        <v>72</v>
      </c>
      <c r="V25" s="6">
        <v>38</v>
      </c>
      <c r="W25" s="6">
        <f>X25+Y25</f>
        <v>177</v>
      </c>
      <c r="X25" s="6">
        <v>128</v>
      </c>
      <c r="Y25" s="6">
        <v>49</v>
      </c>
      <c r="Z25" s="6">
        <f>AA25+AB25</f>
        <v>334</v>
      </c>
      <c r="AA25" s="6">
        <v>226</v>
      </c>
      <c r="AB25" s="6">
        <v>108</v>
      </c>
      <c r="AC25" s="6">
        <f>SUM(AD25:AE25)</f>
        <v>192</v>
      </c>
      <c r="AD25" s="6">
        <v>121</v>
      </c>
      <c r="AE25" s="6">
        <v>71</v>
      </c>
      <c r="AF25" s="6">
        <f>AG25+AH25</f>
        <v>187</v>
      </c>
      <c r="AG25" s="6">
        <v>108</v>
      </c>
      <c r="AH25" s="6">
        <v>79</v>
      </c>
      <c r="AI25" s="6">
        <f>AJ25+AK25</f>
        <v>103</v>
      </c>
      <c r="AJ25" s="6">
        <f>52+0</f>
        <v>52</v>
      </c>
      <c r="AK25" s="6">
        <f>51+0</f>
        <v>51</v>
      </c>
      <c r="AL25" s="6">
        <f t="shared" si="6"/>
        <v>253</v>
      </c>
      <c r="AM25" s="6">
        <v>151</v>
      </c>
      <c r="AN25" s="6">
        <v>102</v>
      </c>
      <c r="AO25" s="6">
        <f t="shared" si="7"/>
        <v>1132</v>
      </c>
      <c r="AP25" s="6">
        <v>701</v>
      </c>
      <c r="AQ25" s="6">
        <v>431</v>
      </c>
      <c r="AR25" s="6">
        <f t="shared" si="8"/>
        <v>1127</v>
      </c>
      <c r="AS25" s="6">
        <v>646</v>
      </c>
      <c r="AT25" s="6">
        <v>481</v>
      </c>
      <c r="AU25" s="6">
        <v>1488</v>
      </c>
      <c r="AV25" s="6">
        <v>858</v>
      </c>
      <c r="AW25" s="6">
        <v>630</v>
      </c>
      <c r="AX25" s="6">
        <v>3154</v>
      </c>
      <c r="AY25" s="6">
        <v>1888</v>
      </c>
      <c r="AZ25" s="6">
        <v>1266</v>
      </c>
    </row>
    <row r="26" spans="1:52" s="13" customFormat="1" ht="18" customHeight="1">
      <c r="A26" s="7"/>
      <c r="B26" s="9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</row>
    <row r="27" spans="1:52" s="13" customFormat="1" ht="24.6" customHeight="1">
      <c r="A27" s="15" t="s">
        <v>12</v>
      </c>
      <c r="B27" s="14"/>
      <c r="C27" s="12"/>
      <c r="D27" s="12"/>
      <c r="E27" s="12"/>
      <c r="F27" s="12"/>
      <c r="G27" s="12"/>
      <c r="H27" s="12"/>
      <c r="I27" s="12"/>
      <c r="J27" s="12"/>
      <c r="K27" s="12"/>
      <c r="L27" s="17"/>
      <c r="M27" s="17"/>
      <c r="N27" s="12"/>
      <c r="O27" s="11"/>
      <c r="P27" s="11"/>
      <c r="Q27" s="12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6"/>
      <c r="AG27" s="11"/>
      <c r="AH27" s="11"/>
      <c r="AI27" s="6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6"/>
      <c r="AV27" s="6"/>
      <c r="AW27" s="6"/>
      <c r="AX27" s="6"/>
      <c r="AY27" s="6"/>
      <c r="AZ27" s="6"/>
    </row>
    <row r="28" spans="1:52" s="13" customFormat="1" ht="25.15" customHeight="1">
      <c r="A28" s="25" t="s">
        <v>7</v>
      </c>
      <c r="B28" s="9">
        <f>C28+D28</f>
        <v>115</v>
      </c>
      <c r="C28" s="6">
        <v>102</v>
      </c>
      <c r="D28" s="6">
        <v>13</v>
      </c>
      <c r="E28" s="6">
        <f>F28+G28</f>
        <v>79</v>
      </c>
      <c r="F28" s="6">
        <v>77</v>
      </c>
      <c r="G28" s="6">
        <v>2</v>
      </c>
      <c r="H28" s="6">
        <f>I28+J28</f>
        <v>50</v>
      </c>
      <c r="I28" s="6">
        <v>47</v>
      </c>
      <c r="J28" s="6">
        <v>3</v>
      </c>
      <c r="K28" s="6">
        <f>L28+M28</f>
        <v>37</v>
      </c>
      <c r="L28" s="6">
        <v>34</v>
      </c>
      <c r="M28" s="6">
        <v>3</v>
      </c>
      <c r="N28" s="6">
        <f>O28+P28</f>
        <v>30</v>
      </c>
      <c r="O28" s="6">
        <v>25</v>
      </c>
      <c r="P28" s="6">
        <v>5</v>
      </c>
      <c r="Q28" s="6">
        <f>R28+S28</f>
        <v>38</v>
      </c>
      <c r="R28" s="6">
        <v>33</v>
      </c>
      <c r="S28" s="6">
        <v>5</v>
      </c>
      <c r="T28" s="6">
        <f>U28+V28</f>
        <v>30</v>
      </c>
      <c r="U28" s="6">
        <v>27</v>
      </c>
      <c r="V28" s="6">
        <v>3</v>
      </c>
      <c r="W28" s="6">
        <f>X28+Y28</f>
        <v>25</v>
      </c>
      <c r="X28" s="6">
        <v>25</v>
      </c>
      <c r="Y28" s="6">
        <v>0</v>
      </c>
      <c r="Z28" s="6">
        <f>AA28+AB28</f>
        <v>66</v>
      </c>
      <c r="AA28" s="6">
        <v>62</v>
      </c>
      <c r="AB28" s="6">
        <v>4</v>
      </c>
      <c r="AC28" s="6">
        <f>SUM(AD28:AE28)</f>
        <v>51</v>
      </c>
      <c r="AD28" s="6">
        <v>48</v>
      </c>
      <c r="AE28" s="6">
        <v>3</v>
      </c>
      <c r="AF28" s="6">
        <f>AG28+AH28</f>
        <v>60</v>
      </c>
      <c r="AG28" s="6">
        <v>53</v>
      </c>
      <c r="AH28" s="6">
        <v>7</v>
      </c>
      <c r="AI28" s="6">
        <f>AJ28+AK28</f>
        <v>33</v>
      </c>
      <c r="AJ28" s="6">
        <f>30+0</f>
        <v>30</v>
      </c>
      <c r="AK28" s="6">
        <f>3+0</f>
        <v>3</v>
      </c>
      <c r="AL28" s="6">
        <f t="shared" ref="AL28:AL29" si="9">AM28+AN28</f>
        <v>32</v>
      </c>
      <c r="AM28" s="6">
        <v>28</v>
      </c>
      <c r="AN28" s="6">
        <v>4</v>
      </c>
      <c r="AO28" s="6">
        <f t="shared" ref="AO28:AO29" si="10">AP28+AQ28</f>
        <v>33</v>
      </c>
      <c r="AP28" s="6">
        <v>32</v>
      </c>
      <c r="AQ28" s="6">
        <v>1</v>
      </c>
      <c r="AR28" s="6">
        <f t="shared" ref="AR28:AR29" si="11">AS28+AT28</f>
        <v>16</v>
      </c>
      <c r="AS28" s="6">
        <v>14</v>
      </c>
      <c r="AT28" s="6">
        <v>2</v>
      </c>
      <c r="AU28" s="6">
        <v>58</v>
      </c>
      <c r="AV28" s="6">
        <v>54</v>
      </c>
      <c r="AW28" s="6">
        <v>4</v>
      </c>
      <c r="AX28" s="6">
        <v>101</v>
      </c>
      <c r="AY28" s="6">
        <v>90</v>
      </c>
      <c r="AZ28" s="6">
        <v>11</v>
      </c>
    </row>
    <row r="29" spans="1:52" s="13" customFormat="1" ht="21.6" customHeight="1">
      <c r="A29" s="25" t="s">
        <v>6</v>
      </c>
      <c r="B29" s="6">
        <f>C29+D29</f>
        <v>284</v>
      </c>
      <c r="C29" s="6">
        <v>223</v>
      </c>
      <c r="D29" s="6">
        <v>61</v>
      </c>
      <c r="E29" s="6">
        <f>F29+G29</f>
        <v>112</v>
      </c>
      <c r="F29" s="6">
        <v>81</v>
      </c>
      <c r="G29" s="6">
        <v>31</v>
      </c>
      <c r="H29" s="6">
        <f>I29+J29</f>
        <v>71</v>
      </c>
      <c r="I29" s="6">
        <v>55</v>
      </c>
      <c r="J29" s="6">
        <v>16</v>
      </c>
      <c r="K29" s="6">
        <f>L29+M29</f>
        <v>54</v>
      </c>
      <c r="L29" s="6">
        <v>35</v>
      </c>
      <c r="M29" s="6">
        <v>19</v>
      </c>
      <c r="N29" s="6">
        <f>O29+P29</f>
        <v>62</v>
      </c>
      <c r="O29" s="6">
        <v>53</v>
      </c>
      <c r="P29" s="6">
        <v>9</v>
      </c>
      <c r="Q29" s="6">
        <f>R29+S29</f>
        <v>57</v>
      </c>
      <c r="R29" s="6">
        <v>44</v>
      </c>
      <c r="S29" s="6">
        <v>13</v>
      </c>
      <c r="T29" s="6">
        <f>U29+V29</f>
        <v>56</v>
      </c>
      <c r="U29" s="6">
        <v>38</v>
      </c>
      <c r="V29" s="6">
        <v>18</v>
      </c>
      <c r="W29" s="6">
        <f>X29+Y29</f>
        <v>51</v>
      </c>
      <c r="X29" s="6">
        <v>39</v>
      </c>
      <c r="Y29" s="6">
        <v>12</v>
      </c>
      <c r="Z29" s="6">
        <f>AA29+AB29</f>
        <v>54</v>
      </c>
      <c r="AA29" s="6">
        <v>44</v>
      </c>
      <c r="AB29" s="6">
        <v>10</v>
      </c>
      <c r="AC29" s="6">
        <f>SUM(AD29:AE29)</f>
        <v>32</v>
      </c>
      <c r="AD29" s="6">
        <v>24</v>
      </c>
      <c r="AE29" s="6">
        <v>8</v>
      </c>
      <c r="AF29" s="6">
        <f>AG29+AH29</f>
        <v>51</v>
      </c>
      <c r="AG29" s="6">
        <v>39</v>
      </c>
      <c r="AH29" s="6">
        <v>12</v>
      </c>
      <c r="AI29" s="6">
        <f>AJ29+AK29</f>
        <v>34</v>
      </c>
      <c r="AJ29" s="6">
        <f>25+0</f>
        <v>25</v>
      </c>
      <c r="AK29" s="6">
        <f>9+0</f>
        <v>9</v>
      </c>
      <c r="AL29" s="6">
        <f t="shared" si="9"/>
        <v>27</v>
      </c>
      <c r="AM29" s="6">
        <v>24</v>
      </c>
      <c r="AN29" s="6">
        <v>3</v>
      </c>
      <c r="AO29" s="6">
        <f t="shared" si="10"/>
        <v>34</v>
      </c>
      <c r="AP29" s="6">
        <v>24</v>
      </c>
      <c r="AQ29" s="6">
        <v>10</v>
      </c>
      <c r="AR29" s="6">
        <f t="shared" si="11"/>
        <v>23</v>
      </c>
      <c r="AS29" s="6">
        <v>20</v>
      </c>
      <c r="AT29" s="6">
        <v>3</v>
      </c>
      <c r="AU29" s="6">
        <v>93</v>
      </c>
      <c r="AV29" s="6">
        <v>71</v>
      </c>
      <c r="AW29" s="6">
        <v>22</v>
      </c>
      <c r="AX29" s="6">
        <v>130</v>
      </c>
      <c r="AY29" s="6">
        <v>96</v>
      </c>
      <c r="AZ29" s="6">
        <v>34</v>
      </c>
    </row>
    <row r="30" spans="1:52" s="13" customFormat="1" ht="25.15" customHeight="1">
      <c r="A30" s="15" t="s">
        <v>11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6"/>
      <c r="AG30" s="11"/>
      <c r="AH30" s="11"/>
      <c r="AI30" s="6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6"/>
      <c r="AV30" s="6"/>
      <c r="AW30" s="6"/>
      <c r="AX30" s="6"/>
      <c r="AY30" s="6"/>
      <c r="AZ30" s="6"/>
    </row>
    <row r="31" spans="1:52" s="13" customFormat="1" ht="18" customHeight="1">
      <c r="A31" s="25" t="s">
        <v>7</v>
      </c>
      <c r="B31" s="6">
        <f>C31+D31</f>
        <v>464</v>
      </c>
      <c r="C31" s="6">
        <v>213</v>
      </c>
      <c r="D31" s="6">
        <v>251</v>
      </c>
      <c r="E31" s="6">
        <f>F31+G31</f>
        <v>394</v>
      </c>
      <c r="F31" s="6">
        <v>200</v>
      </c>
      <c r="G31" s="6">
        <v>194</v>
      </c>
      <c r="H31" s="6">
        <f>I31+J31</f>
        <v>340</v>
      </c>
      <c r="I31" s="6">
        <v>190</v>
      </c>
      <c r="J31" s="6">
        <v>150</v>
      </c>
      <c r="K31" s="6">
        <f>L31+M31</f>
        <v>268</v>
      </c>
      <c r="L31" s="6">
        <v>152</v>
      </c>
      <c r="M31" s="6">
        <v>116</v>
      </c>
      <c r="N31" s="6">
        <f>O31+P31</f>
        <v>236</v>
      </c>
      <c r="O31" s="6">
        <v>124</v>
      </c>
      <c r="P31" s="6">
        <v>112</v>
      </c>
      <c r="Q31" s="6">
        <f>R31+S31</f>
        <v>161</v>
      </c>
      <c r="R31" s="6">
        <v>109</v>
      </c>
      <c r="S31" s="6">
        <v>52</v>
      </c>
      <c r="T31" s="6">
        <f>U31+V31</f>
        <v>178</v>
      </c>
      <c r="U31" s="6">
        <v>134</v>
      </c>
      <c r="V31" s="6">
        <v>44</v>
      </c>
      <c r="W31" s="6">
        <f>X31+Y31</f>
        <v>118</v>
      </c>
      <c r="X31" s="6">
        <v>73</v>
      </c>
      <c r="Y31" s="6">
        <v>45</v>
      </c>
      <c r="Z31" s="6">
        <f>AA31+AB31</f>
        <v>127</v>
      </c>
      <c r="AA31" s="6">
        <v>84</v>
      </c>
      <c r="AB31" s="6">
        <v>43</v>
      </c>
      <c r="AC31" s="6">
        <f>SUM(AD31:AE31)</f>
        <v>168</v>
      </c>
      <c r="AD31" s="6">
        <v>105</v>
      </c>
      <c r="AE31" s="6">
        <v>63</v>
      </c>
      <c r="AF31" s="6">
        <f>AG31+AH31</f>
        <v>132</v>
      </c>
      <c r="AG31" s="6">
        <v>79</v>
      </c>
      <c r="AH31" s="6">
        <v>53</v>
      </c>
      <c r="AI31" s="6">
        <f>AJ31+AK31</f>
        <v>75</v>
      </c>
      <c r="AJ31" s="6">
        <v>36</v>
      </c>
      <c r="AK31" s="6">
        <v>39</v>
      </c>
      <c r="AL31" s="6">
        <f t="shared" ref="AL31:AL32" si="12">AM31+AN31</f>
        <v>80</v>
      </c>
      <c r="AM31" s="6">
        <v>48</v>
      </c>
      <c r="AN31" s="6">
        <v>32</v>
      </c>
      <c r="AO31" s="6">
        <f t="shared" ref="AO31:AO32" si="13">AP31+AQ31</f>
        <v>53</v>
      </c>
      <c r="AP31" s="6">
        <v>38</v>
      </c>
      <c r="AQ31" s="6">
        <v>15</v>
      </c>
      <c r="AR31" s="6">
        <f t="shared" ref="AR31:AR32" si="14">AS31+AT31</f>
        <v>37</v>
      </c>
      <c r="AS31" s="6">
        <v>24</v>
      </c>
      <c r="AT31" s="6">
        <v>13</v>
      </c>
      <c r="AU31" s="6">
        <v>35</v>
      </c>
      <c r="AV31" s="6">
        <v>22</v>
      </c>
      <c r="AW31" s="6">
        <v>13</v>
      </c>
      <c r="AX31" s="6">
        <v>71</v>
      </c>
      <c r="AY31" s="6">
        <v>56</v>
      </c>
      <c r="AZ31" s="6">
        <v>15</v>
      </c>
    </row>
    <row r="32" spans="1:52" s="13" customFormat="1" ht="18" customHeight="1">
      <c r="A32" s="25" t="s">
        <v>6</v>
      </c>
      <c r="B32" s="6">
        <f>C32+D32</f>
        <v>8</v>
      </c>
      <c r="C32" s="6">
        <v>2</v>
      </c>
      <c r="D32" s="6">
        <v>6</v>
      </c>
      <c r="E32" s="6">
        <f>F32+G32</f>
        <v>7</v>
      </c>
      <c r="F32" s="6">
        <v>0</v>
      </c>
      <c r="G32" s="6">
        <v>7</v>
      </c>
      <c r="H32" s="6">
        <f>I32+J32</f>
        <v>6</v>
      </c>
      <c r="I32" s="6">
        <v>1</v>
      </c>
      <c r="J32" s="6">
        <v>5</v>
      </c>
      <c r="K32" s="6">
        <f>L32+M32</f>
        <v>0</v>
      </c>
      <c r="L32" s="6">
        <v>0</v>
      </c>
      <c r="M32" s="6">
        <v>0</v>
      </c>
      <c r="N32" s="6">
        <f>O32+P32</f>
        <v>23</v>
      </c>
      <c r="O32" s="6">
        <v>4</v>
      </c>
      <c r="P32" s="6">
        <v>19</v>
      </c>
      <c r="Q32" s="6">
        <f>R32+S32</f>
        <v>20</v>
      </c>
      <c r="R32" s="6">
        <v>1</v>
      </c>
      <c r="S32" s="6">
        <v>19</v>
      </c>
      <c r="T32" s="6">
        <f>U32+V32</f>
        <v>7</v>
      </c>
      <c r="U32" s="6">
        <v>1</v>
      </c>
      <c r="V32" s="6">
        <v>6</v>
      </c>
      <c r="W32" s="6">
        <f>X32+Y32</f>
        <v>2</v>
      </c>
      <c r="X32" s="6">
        <v>0</v>
      </c>
      <c r="Y32" s="6">
        <v>2</v>
      </c>
      <c r="Z32" s="6">
        <f>AA32+AB32</f>
        <v>8</v>
      </c>
      <c r="AA32" s="6">
        <v>1</v>
      </c>
      <c r="AB32" s="6">
        <v>7</v>
      </c>
      <c r="AC32" s="6">
        <f>SUM(AD32:AE32)</f>
        <v>6</v>
      </c>
      <c r="AD32" s="6">
        <v>1</v>
      </c>
      <c r="AE32" s="6">
        <v>5</v>
      </c>
      <c r="AF32" s="6">
        <f>AG32+AH32</f>
        <v>10</v>
      </c>
      <c r="AG32" s="6">
        <v>1</v>
      </c>
      <c r="AH32" s="6">
        <v>9</v>
      </c>
      <c r="AI32" s="6">
        <f>AJ32+AK32</f>
        <v>14</v>
      </c>
      <c r="AJ32" s="6">
        <v>4</v>
      </c>
      <c r="AK32" s="6">
        <v>10</v>
      </c>
      <c r="AL32" s="6">
        <f t="shared" si="12"/>
        <v>3</v>
      </c>
      <c r="AM32" s="6">
        <v>0</v>
      </c>
      <c r="AN32" s="6">
        <v>3</v>
      </c>
      <c r="AO32" s="6">
        <f t="shared" si="13"/>
        <v>49</v>
      </c>
      <c r="AP32" s="6">
        <v>10</v>
      </c>
      <c r="AQ32" s="6">
        <v>39</v>
      </c>
      <c r="AR32" s="6">
        <f t="shared" si="14"/>
        <v>9</v>
      </c>
      <c r="AS32" s="6">
        <v>1</v>
      </c>
      <c r="AT32" s="6">
        <v>8</v>
      </c>
      <c r="AU32" s="6">
        <v>11</v>
      </c>
      <c r="AV32" s="6">
        <v>1</v>
      </c>
      <c r="AW32" s="6">
        <v>10</v>
      </c>
      <c r="AX32" s="6">
        <v>18</v>
      </c>
      <c r="AY32" s="6">
        <v>4</v>
      </c>
      <c r="AZ32" s="6">
        <v>14</v>
      </c>
    </row>
    <row r="33" spans="1:52" s="13" customFormat="1" ht="27" customHeight="1">
      <c r="A33" s="8" t="s">
        <v>10</v>
      </c>
      <c r="B33" s="16"/>
      <c r="C33" s="10"/>
      <c r="D33" s="10"/>
      <c r="E33" s="11"/>
      <c r="F33" s="10"/>
      <c r="G33" s="10"/>
      <c r="I33" s="6"/>
      <c r="J33" s="6"/>
      <c r="L33" s="6"/>
      <c r="M33" s="6"/>
      <c r="N33" s="12"/>
      <c r="O33" s="6"/>
      <c r="P33" s="6"/>
      <c r="Q33" s="12"/>
      <c r="R33" s="6"/>
      <c r="S33" s="6"/>
      <c r="T33" s="11"/>
      <c r="U33" s="10"/>
      <c r="V33" s="10"/>
      <c r="W33" s="11"/>
      <c r="X33" s="10"/>
      <c r="Y33" s="10"/>
      <c r="Z33" s="11"/>
      <c r="AA33" s="10"/>
      <c r="AB33" s="10"/>
      <c r="AC33" s="11"/>
      <c r="AD33" s="10"/>
      <c r="AE33" s="10"/>
      <c r="AF33" s="6"/>
      <c r="AG33" s="10"/>
      <c r="AH33" s="10"/>
      <c r="AI33" s="6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6"/>
      <c r="AV33" s="6"/>
      <c r="AW33" s="6"/>
      <c r="AX33" s="6"/>
      <c r="AY33" s="6"/>
      <c r="AZ33" s="6"/>
    </row>
    <row r="34" spans="1:52" s="13" customFormat="1" ht="18" customHeight="1">
      <c r="A34" s="25" t="s">
        <v>7</v>
      </c>
      <c r="B34" s="9">
        <f>C34+D34</f>
        <v>238</v>
      </c>
      <c r="C34" s="6">
        <v>232</v>
      </c>
      <c r="D34" s="6">
        <v>6</v>
      </c>
      <c r="E34" s="6">
        <f>F34+G34</f>
        <v>233</v>
      </c>
      <c r="F34" s="6">
        <v>231</v>
      </c>
      <c r="G34" s="6">
        <v>2</v>
      </c>
      <c r="H34" s="6">
        <f>I34+J34</f>
        <v>133</v>
      </c>
      <c r="I34" s="6">
        <v>133</v>
      </c>
      <c r="J34" s="6">
        <v>0</v>
      </c>
      <c r="K34" s="6">
        <f>L34+M34</f>
        <v>70</v>
      </c>
      <c r="L34" s="6">
        <v>68</v>
      </c>
      <c r="M34" s="6">
        <v>2</v>
      </c>
      <c r="N34" s="6">
        <f>O34+P34</f>
        <v>41</v>
      </c>
      <c r="O34" s="6">
        <v>40</v>
      </c>
      <c r="P34" s="6">
        <v>1</v>
      </c>
      <c r="Q34" s="6">
        <f>R34+S34</f>
        <v>39</v>
      </c>
      <c r="R34" s="6">
        <v>39</v>
      </c>
      <c r="S34" s="6">
        <v>0</v>
      </c>
      <c r="T34" s="6">
        <f>U34+V34</f>
        <v>30</v>
      </c>
      <c r="U34" s="6">
        <v>30</v>
      </c>
      <c r="V34" s="6">
        <v>0</v>
      </c>
      <c r="W34" s="6">
        <f>X34+Y34</f>
        <v>25</v>
      </c>
      <c r="X34" s="6">
        <v>25</v>
      </c>
      <c r="Y34" s="6">
        <v>0</v>
      </c>
      <c r="Z34" s="6">
        <f>AA34+AB34</f>
        <v>3</v>
      </c>
      <c r="AA34" s="6">
        <v>3</v>
      </c>
      <c r="AB34" s="6">
        <v>0</v>
      </c>
      <c r="AC34" s="6">
        <f>SUM(AD34:AE34)</f>
        <v>9</v>
      </c>
      <c r="AD34" s="6">
        <v>9</v>
      </c>
      <c r="AE34" s="6">
        <v>0</v>
      </c>
      <c r="AF34" s="6">
        <f>AG34+AH34</f>
        <v>10</v>
      </c>
      <c r="AG34" s="6">
        <v>10</v>
      </c>
      <c r="AH34" s="6">
        <v>0</v>
      </c>
      <c r="AI34" s="6">
        <v>13</v>
      </c>
      <c r="AJ34" s="6">
        <v>13</v>
      </c>
      <c r="AK34" s="6">
        <v>0</v>
      </c>
      <c r="AL34" s="6">
        <v>8</v>
      </c>
      <c r="AM34" s="6">
        <v>8</v>
      </c>
      <c r="AN34" s="6">
        <v>0</v>
      </c>
      <c r="AO34" s="6">
        <f t="shared" ref="AO34:AO35" si="15">AP34+AQ34</f>
        <v>4</v>
      </c>
      <c r="AP34" s="6">
        <v>4</v>
      </c>
      <c r="AQ34" s="6">
        <v>0</v>
      </c>
      <c r="AR34" s="6">
        <f t="shared" ref="AR34:AR35" si="16">AS34+AT34</f>
        <v>3</v>
      </c>
      <c r="AS34" s="6">
        <v>3</v>
      </c>
      <c r="AT34" s="6">
        <v>0</v>
      </c>
      <c r="AU34" s="6">
        <v>1</v>
      </c>
      <c r="AV34" s="6">
        <v>1</v>
      </c>
      <c r="AW34" s="6">
        <v>0</v>
      </c>
      <c r="AX34" s="6">
        <v>2</v>
      </c>
      <c r="AY34" s="6">
        <v>2</v>
      </c>
      <c r="AZ34" s="6">
        <v>0</v>
      </c>
    </row>
    <row r="35" spans="1:52" s="13" customFormat="1">
      <c r="A35" s="25" t="s">
        <v>6</v>
      </c>
      <c r="B35" s="6">
        <f>C35+D35</f>
        <v>262</v>
      </c>
      <c r="C35" s="6">
        <v>11</v>
      </c>
      <c r="D35" s="6">
        <v>251</v>
      </c>
      <c r="E35" s="6">
        <f>F35+G35</f>
        <v>229</v>
      </c>
      <c r="F35" s="6">
        <v>5</v>
      </c>
      <c r="G35" s="6">
        <v>224</v>
      </c>
      <c r="H35" s="6">
        <f>I35+J35</f>
        <v>141</v>
      </c>
      <c r="I35" s="6">
        <v>7</v>
      </c>
      <c r="J35" s="6">
        <v>134</v>
      </c>
      <c r="K35" s="6">
        <f>L35+M35</f>
        <v>80</v>
      </c>
      <c r="L35" s="6">
        <v>8</v>
      </c>
      <c r="M35" s="6">
        <v>72</v>
      </c>
      <c r="N35" s="6">
        <f>O35+P35</f>
        <v>45</v>
      </c>
      <c r="O35" s="6">
        <v>0</v>
      </c>
      <c r="P35" s="6">
        <v>45</v>
      </c>
      <c r="Q35" s="6">
        <f>R35+S35</f>
        <v>41</v>
      </c>
      <c r="R35" s="6">
        <v>2</v>
      </c>
      <c r="S35" s="6">
        <v>39</v>
      </c>
      <c r="T35" s="6">
        <f>U35+V35</f>
        <v>28</v>
      </c>
      <c r="U35" s="6">
        <v>5</v>
      </c>
      <c r="V35" s="6">
        <v>23</v>
      </c>
      <c r="W35" s="6">
        <f>X35+Y35</f>
        <v>27</v>
      </c>
      <c r="X35" s="6">
        <v>1</v>
      </c>
      <c r="Y35" s="6">
        <v>26</v>
      </c>
      <c r="Z35" s="6">
        <f>AA35+AB35</f>
        <v>5</v>
      </c>
      <c r="AA35" s="6">
        <v>0</v>
      </c>
      <c r="AB35" s="6">
        <v>5</v>
      </c>
      <c r="AC35" s="6">
        <f>SUM(AD35:AE35)</f>
        <v>8</v>
      </c>
      <c r="AD35" s="6">
        <v>1</v>
      </c>
      <c r="AE35" s="6">
        <v>7</v>
      </c>
      <c r="AF35" s="6">
        <f>AG35+AH35</f>
        <v>6</v>
      </c>
      <c r="AG35" s="6">
        <v>0</v>
      </c>
      <c r="AH35" s="6">
        <v>6</v>
      </c>
      <c r="AI35" s="6">
        <f>AJ35+AK35</f>
        <v>13</v>
      </c>
      <c r="AJ35" s="6">
        <v>1</v>
      </c>
      <c r="AK35" s="6">
        <v>12</v>
      </c>
      <c r="AL35" s="6">
        <f t="shared" ref="AL35" si="17">AM35+AN35</f>
        <v>7</v>
      </c>
      <c r="AM35" s="6">
        <v>0</v>
      </c>
      <c r="AN35" s="6">
        <v>7</v>
      </c>
      <c r="AO35" s="6">
        <f t="shared" si="15"/>
        <v>5</v>
      </c>
      <c r="AP35" s="6">
        <v>0</v>
      </c>
      <c r="AQ35" s="6">
        <v>5</v>
      </c>
      <c r="AR35" s="6">
        <f t="shared" si="16"/>
        <v>4</v>
      </c>
      <c r="AS35" s="6">
        <v>0</v>
      </c>
      <c r="AT35" s="6">
        <v>4</v>
      </c>
      <c r="AU35" s="6">
        <v>2</v>
      </c>
      <c r="AV35" s="6">
        <v>1</v>
      </c>
      <c r="AW35" s="6">
        <v>1</v>
      </c>
      <c r="AX35" s="6">
        <v>2</v>
      </c>
      <c r="AY35" s="6">
        <v>0</v>
      </c>
      <c r="AZ35" s="6">
        <v>2</v>
      </c>
    </row>
    <row r="36" spans="1:52" s="13" customFormat="1" ht="39.950000000000003" customHeight="1">
      <c r="A36" s="15" t="s">
        <v>9</v>
      </c>
      <c r="B36" s="14"/>
      <c r="C36" s="12"/>
      <c r="D36" s="12"/>
      <c r="E36" s="12"/>
      <c r="F36" s="12"/>
      <c r="G36" s="12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6"/>
      <c r="AG36" s="11"/>
      <c r="AH36" s="11"/>
      <c r="AI36" s="6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6"/>
      <c r="AV36" s="6"/>
      <c r="AW36" s="6"/>
      <c r="AX36" s="6"/>
      <c r="AY36" s="6"/>
      <c r="AZ36" s="6"/>
    </row>
    <row r="37" spans="1:52" s="13" customFormat="1">
      <c r="A37" s="26" t="s">
        <v>40</v>
      </c>
      <c r="B37" s="14"/>
      <c r="C37" s="12"/>
      <c r="D37" s="12"/>
      <c r="E37" s="12"/>
      <c r="F37" s="12"/>
      <c r="G37" s="12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6"/>
      <c r="AG37" s="11"/>
      <c r="AH37" s="11"/>
      <c r="AI37" s="6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6"/>
      <c r="AV37" s="6"/>
      <c r="AW37" s="6"/>
      <c r="AX37" s="6"/>
      <c r="AY37" s="6"/>
      <c r="AZ37" s="6"/>
    </row>
    <row r="38" spans="1:52" s="13" customFormat="1" ht="18" customHeight="1">
      <c r="A38" s="27" t="s">
        <v>7</v>
      </c>
      <c r="B38" s="9">
        <f>C38+D38</f>
        <v>74</v>
      </c>
      <c r="C38" s="6">
        <v>70</v>
      </c>
      <c r="D38" s="6">
        <v>4</v>
      </c>
      <c r="E38" s="6">
        <f>F38+G38</f>
        <v>89</v>
      </c>
      <c r="F38" s="6">
        <v>85</v>
      </c>
      <c r="G38" s="6">
        <v>4</v>
      </c>
      <c r="H38" s="6">
        <f>I38+J38</f>
        <v>61</v>
      </c>
      <c r="I38" s="6">
        <v>59</v>
      </c>
      <c r="J38" s="6">
        <v>2</v>
      </c>
      <c r="K38" s="6">
        <f>L38+M38</f>
        <v>43</v>
      </c>
      <c r="L38" s="6">
        <v>34</v>
      </c>
      <c r="M38" s="6">
        <v>9</v>
      </c>
      <c r="N38" s="6">
        <f>O38+P38</f>
        <v>44</v>
      </c>
      <c r="O38" s="6">
        <v>41</v>
      </c>
      <c r="P38" s="6">
        <v>3</v>
      </c>
      <c r="Q38" s="6">
        <f>R38+S38</f>
        <v>64</v>
      </c>
      <c r="R38" s="6">
        <v>62</v>
      </c>
      <c r="S38" s="6">
        <v>2</v>
      </c>
      <c r="T38" s="6">
        <f>U38+V38</f>
        <v>80</v>
      </c>
      <c r="U38" s="6">
        <v>75</v>
      </c>
      <c r="V38" s="6">
        <v>5</v>
      </c>
      <c r="W38" s="6">
        <f>X38+Y38</f>
        <v>66</v>
      </c>
      <c r="X38" s="6">
        <v>65</v>
      </c>
      <c r="Y38" s="6">
        <v>1</v>
      </c>
      <c r="Z38" s="6">
        <f>AA38+AB38</f>
        <v>43</v>
      </c>
      <c r="AA38" s="6">
        <v>42</v>
      </c>
      <c r="AB38" s="6">
        <v>1</v>
      </c>
      <c r="AC38" s="6">
        <f>SUM(AD38:AE38)</f>
        <v>42</v>
      </c>
      <c r="AD38" s="6">
        <v>39</v>
      </c>
      <c r="AE38" s="6">
        <v>3</v>
      </c>
      <c r="AF38" s="6">
        <f>AG38+AH38</f>
        <v>37</v>
      </c>
      <c r="AG38" s="6">
        <v>33</v>
      </c>
      <c r="AH38" s="6">
        <v>4</v>
      </c>
      <c r="AI38" s="6">
        <f>AJ38+AK38</f>
        <v>20</v>
      </c>
      <c r="AJ38" s="6">
        <v>16</v>
      </c>
      <c r="AK38" s="6">
        <v>4</v>
      </c>
      <c r="AL38" s="6">
        <f t="shared" ref="AL38:AL39" si="18">AM38+AN38</f>
        <v>27</v>
      </c>
      <c r="AM38" s="6">
        <v>23</v>
      </c>
      <c r="AN38" s="6">
        <v>4</v>
      </c>
      <c r="AO38" s="6">
        <f t="shared" ref="AO38:AO39" si="19">AP38+AQ38</f>
        <v>90</v>
      </c>
      <c r="AP38" s="6">
        <v>81</v>
      </c>
      <c r="AQ38" s="6">
        <v>9</v>
      </c>
      <c r="AR38" s="6">
        <f t="shared" ref="AR38:AR39" si="20">AS38+AT38</f>
        <v>92</v>
      </c>
      <c r="AS38" s="6">
        <v>86</v>
      </c>
      <c r="AT38" s="6">
        <v>6</v>
      </c>
      <c r="AU38" s="6">
        <v>104</v>
      </c>
      <c r="AV38" s="6">
        <v>90</v>
      </c>
      <c r="AW38" s="6">
        <v>14</v>
      </c>
      <c r="AX38" s="6">
        <v>337</v>
      </c>
      <c r="AY38" s="6">
        <v>292</v>
      </c>
      <c r="AZ38" s="6">
        <v>45</v>
      </c>
    </row>
    <row r="39" spans="1:52" s="13" customFormat="1" ht="18" customHeight="1">
      <c r="A39" s="27" t="s">
        <v>6</v>
      </c>
      <c r="B39" s="6">
        <f>C39+D39</f>
        <v>74</v>
      </c>
      <c r="C39" s="6">
        <v>18</v>
      </c>
      <c r="D39" s="6">
        <v>56</v>
      </c>
      <c r="E39" s="6">
        <f>F39+G39</f>
        <v>89</v>
      </c>
      <c r="F39" s="6">
        <v>10</v>
      </c>
      <c r="G39" s="6">
        <v>79</v>
      </c>
      <c r="H39" s="6">
        <f>I39+J39</f>
        <v>68</v>
      </c>
      <c r="I39" s="6">
        <v>14</v>
      </c>
      <c r="J39" s="6">
        <v>54</v>
      </c>
      <c r="K39" s="6">
        <f>L39+M39</f>
        <v>44</v>
      </c>
      <c r="L39" s="6">
        <v>12</v>
      </c>
      <c r="M39" s="6">
        <v>32</v>
      </c>
      <c r="N39" s="6">
        <f>O39+P39</f>
        <v>45</v>
      </c>
      <c r="O39" s="6">
        <v>12</v>
      </c>
      <c r="P39" s="6">
        <v>33</v>
      </c>
      <c r="Q39" s="6">
        <f>R39+S39</f>
        <v>66</v>
      </c>
      <c r="R39" s="6">
        <v>9</v>
      </c>
      <c r="S39" s="6">
        <v>57</v>
      </c>
      <c r="T39" s="6">
        <f>U39+V39</f>
        <v>85</v>
      </c>
      <c r="U39" s="6">
        <v>13</v>
      </c>
      <c r="V39" s="6">
        <v>72</v>
      </c>
      <c r="W39" s="6">
        <f>X39+Y39</f>
        <v>61</v>
      </c>
      <c r="X39" s="6">
        <v>14</v>
      </c>
      <c r="Y39" s="6">
        <v>47</v>
      </c>
      <c r="Z39" s="6">
        <f>AA39+AB39</f>
        <v>44</v>
      </c>
      <c r="AA39" s="6">
        <v>7</v>
      </c>
      <c r="AB39" s="6">
        <v>37</v>
      </c>
      <c r="AC39" s="6">
        <f>SUM(AD39:AE39)</f>
        <v>43</v>
      </c>
      <c r="AD39" s="6">
        <v>15</v>
      </c>
      <c r="AE39" s="6">
        <v>28</v>
      </c>
      <c r="AF39" s="6">
        <f>AG39+AH39</f>
        <v>38</v>
      </c>
      <c r="AG39" s="6">
        <v>10</v>
      </c>
      <c r="AH39" s="6">
        <v>28</v>
      </c>
      <c r="AI39" s="6">
        <f>AJ39+AK39</f>
        <v>21</v>
      </c>
      <c r="AJ39" s="6">
        <v>4</v>
      </c>
      <c r="AK39" s="6">
        <v>17</v>
      </c>
      <c r="AL39" s="6">
        <f t="shared" si="18"/>
        <v>28</v>
      </c>
      <c r="AM39" s="6">
        <v>10</v>
      </c>
      <c r="AN39" s="6">
        <v>18</v>
      </c>
      <c r="AO39" s="6">
        <f t="shared" si="19"/>
        <v>97</v>
      </c>
      <c r="AP39" s="6">
        <v>33</v>
      </c>
      <c r="AQ39" s="6">
        <v>64</v>
      </c>
      <c r="AR39" s="6">
        <f t="shared" si="20"/>
        <v>96</v>
      </c>
      <c r="AS39" s="6">
        <v>15</v>
      </c>
      <c r="AT39" s="6">
        <v>81</v>
      </c>
      <c r="AU39" s="6">
        <v>138</v>
      </c>
      <c r="AV39" s="6">
        <v>32</v>
      </c>
      <c r="AW39" s="6">
        <v>106</v>
      </c>
      <c r="AX39" s="6">
        <v>349</v>
      </c>
      <c r="AY39" s="6">
        <v>80</v>
      </c>
      <c r="AZ39" s="6">
        <v>269</v>
      </c>
    </row>
    <row r="40" spans="1:52" s="13" customFormat="1" ht="18" customHeight="1">
      <c r="A40" s="26" t="s">
        <v>42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</row>
    <row r="41" spans="1:52" s="13" customFormat="1" ht="18" customHeight="1">
      <c r="A41" s="27" t="s">
        <v>7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f t="shared" ref="AO41:AO42" si="21">AP41+AQ41</f>
        <v>4</v>
      </c>
      <c r="AP41" s="6">
        <v>4</v>
      </c>
      <c r="AQ41" s="6">
        <v>0</v>
      </c>
      <c r="AR41" s="6">
        <f t="shared" ref="AR41:AR42" si="22">AS41+AT41</f>
        <v>10</v>
      </c>
      <c r="AS41" s="6">
        <v>10</v>
      </c>
      <c r="AT41" s="6">
        <v>0</v>
      </c>
      <c r="AU41" s="6">
        <v>6</v>
      </c>
      <c r="AV41" s="6">
        <v>6</v>
      </c>
      <c r="AW41" s="6">
        <v>0</v>
      </c>
      <c r="AX41" s="6">
        <v>7</v>
      </c>
      <c r="AY41" s="6">
        <v>5</v>
      </c>
      <c r="AZ41" s="6">
        <v>2</v>
      </c>
    </row>
    <row r="42" spans="1:52" s="13" customFormat="1" ht="18" customHeight="1">
      <c r="A42" s="27" t="s">
        <v>6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f t="shared" si="21"/>
        <v>4</v>
      </c>
      <c r="AP42" s="6">
        <v>0</v>
      </c>
      <c r="AQ42" s="6">
        <v>4</v>
      </c>
      <c r="AR42" s="6">
        <f t="shared" si="22"/>
        <v>10</v>
      </c>
      <c r="AS42" s="6">
        <v>0</v>
      </c>
      <c r="AT42" s="6">
        <v>10</v>
      </c>
      <c r="AU42" s="6">
        <v>6</v>
      </c>
      <c r="AV42" s="6">
        <v>0</v>
      </c>
      <c r="AW42" s="6">
        <v>6</v>
      </c>
      <c r="AX42" s="6">
        <v>7</v>
      </c>
      <c r="AY42" s="6">
        <v>0</v>
      </c>
      <c r="AZ42" s="6">
        <v>7</v>
      </c>
    </row>
    <row r="43" spans="1:52" s="13" customFormat="1" ht="30" customHeight="1">
      <c r="A43" s="8" t="s">
        <v>8</v>
      </c>
      <c r="B43" s="14"/>
      <c r="C43" s="6"/>
      <c r="D43" s="6"/>
      <c r="E43" s="12"/>
      <c r="F43" s="6"/>
      <c r="G43" s="6"/>
      <c r="I43" s="6"/>
      <c r="J43" s="6"/>
      <c r="L43" s="6"/>
      <c r="M43" s="6"/>
      <c r="N43" s="12"/>
      <c r="O43" s="6"/>
      <c r="P43" s="6"/>
      <c r="Q43" s="12"/>
      <c r="R43" s="6"/>
      <c r="S43" s="6"/>
      <c r="T43" s="11"/>
      <c r="U43" s="10"/>
      <c r="V43" s="10"/>
      <c r="W43" s="11"/>
      <c r="X43" s="10"/>
      <c r="Y43" s="10"/>
      <c r="Z43" s="11"/>
      <c r="AA43" s="10"/>
      <c r="AB43" s="10"/>
      <c r="AC43" s="11"/>
      <c r="AD43" s="10"/>
      <c r="AE43" s="10"/>
      <c r="AF43" s="6"/>
      <c r="AG43" s="10"/>
      <c r="AH43" s="10"/>
      <c r="AI43" s="6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6"/>
      <c r="AV43" s="6"/>
      <c r="AW43" s="6"/>
      <c r="AX43" s="6"/>
      <c r="AY43" s="6"/>
      <c r="AZ43" s="6"/>
    </row>
    <row r="44" spans="1:52" s="13" customFormat="1" ht="18" customHeight="1">
      <c r="A44" s="25" t="s">
        <v>7</v>
      </c>
      <c r="B44" s="9">
        <f>C44+D44</f>
        <v>0</v>
      </c>
      <c r="C44" s="6">
        <v>0</v>
      </c>
      <c r="D44" s="6">
        <v>0</v>
      </c>
      <c r="E44" s="6">
        <f t="shared" ref="E44:E45" si="23">F44+G44</f>
        <v>0</v>
      </c>
      <c r="F44" s="6">
        <v>0</v>
      </c>
      <c r="G44" s="6">
        <v>0</v>
      </c>
      <c r="H44" s="6">
        <f>I44+J44</f>
        <v>1196</v>
      </c>
      <c r="I44" s="6">
        <v>879</v>
      </c>
      <c r="J44" s="6">
        <v>317</v>
      </c>
      <c r="K44" s="6">
        <f>L44+M44</f>
        <v>967</v>
      </c>
      <c r="L44" s="6">
        <v>703</v>
      </c>
      <c r="M44" s="6">
        <v>264</v>
      </c>
      <c r="N44" s="6">
        <f>O44+P44</f>
        <v>637</v>
      </c>
      <c r="O44" s="6">
        <v>440</v>
      </c>
      <c r="P44" s="6">
        <v>197</v>
      </c>
      <c r="Q44" s="6">
        <f>R44+S44</f>
        <v>666</v>
      </c>
      <c r="R44" s="6">
        <v>493</v>
      </c>
      <c r="S44" s="6">
        <v>173</v>
      </c>
      <c r="T44" s="6">
        <f>U44+V44</f>
        <v>943</v>
      </c>
      <c r="U44" s="6">
        <v>685</v>
      </c>
      <c r="V44" s="6">
        <v>258</v>
      </c>
      <c r="W44" s="6">
        <f>X44+Y44</f>
        <v>854</v>
      </c>
      <c r="X44" s="6">
        <v>652</v>
      </c>
      <c r="Y44" s="6">
        <v>202</v>
      </c>
      <c r="Z44" s="6">
        <f>AA44+AB44</f>
        <v>1005</v>
      </c>
      <c r="AA44" s="6">
        <v>722</v>
      </c>
      <c r="AB44" s="6">
        <v>283</v>
      </c>
      <c r="AC44" s="6">
        <f>SUM(AD44:AE44)</f>
        <v>969</v>
      </c>
      <c r="AD44" s="6">
        <v>698</v>
      </c>
      <c r="AE44" s="6">
        <v>271</v>
      </c>
      <c r="AF44" s="6">
        <f>AG44+AH44</f>
        <v>1132</v>
      </c>
      <c r="AG44" s="6">
        <v>771</v>
      </c>
      <c r="AH44" s="6">
        <v>361</v>
      </c>
      <c r="AI44" s="6">
        <f>AJ44+AK44</f>
        <v>1649</v>
      </c>
      <c r="AJ44" s="6">
        <v>1143</v>
      </c>
      <c r="AK44" s="6">
        <v>506</v>
      </c>
      <c r="AL44" s="6">
        <f t="shared" ref="AL44:AL45" si="24">AM44+AN44</f>
        <v>1678</v>
      </c>
      <c r="AM44" s="6">
        <v>1149</v>
      </c>
      <c r="AN44" s="6">
        <v>529</v>
      </c>
      <c r="AO44" s="6">
        <f t="shared" ref="AO44:AO45" si="25">AP44+AQ44</f>
        <v>2734</v>
      </c>
      <c r="AP44" s="6">
        <v>1808</v>
      </c>
      <c r="AQ44" s="6">
        <v>926</v>
      </c>
      <c r="AR44" s="6">
        <f t="shared" ref="AR44:AR45" si="26">AS44+AT44</f>
        <v>1894</v>
      </c>
      <c r="AS44" s="6">
        <v>1331</v>
      </c>
      <c r="AT44" s="6">
        <v>563</v>
      </c>
      <c r="AU44" s="6">
        <v>4358</v>
      </c>
      <c r="AV44" s="6">
        <v>2960</v>
      </c>
      <c r="AW44" s="6">
        <v>1398</v>
      </c>
      <c r="AX44" s="6">
        <v>9770</v>
      </c>
      <c r="AY44" s="6">
        <v>6153</v>
      </c>
      <c r="AZ44" s="6">
        <v>3617</v>
      </c>
    </row>
    <row r="45" spans="1:52" s="13" customFormat="1">
      <c r="A45" s="25" t="s">
        <v>6</v>
      </c>
      <c r="B45" s="6">
        <f t="shared" ref="B45" si="27">C45+D45</f>
        <v>0</v>
      </c>
      <c r="C45" s="6">
        <v>0</v>
      </c>
      <c r="D45" s="6">
        <v>0</v>
      </c>
      <c r="E45" s="6">
        <f t="shared" si="23"/>
        <v>0</v>
      </c>
      <c r="F45" s="6">
        <v>0</v>
      </c>
      <c r="G45" s="6">
        <v>0</v>
      </c>
      <c r="H45" s="6">
        <f>I45+J45</f>
        <v>1774</v>
      </c>
      <c r="I45" s="6">
        <v>884</v>
      </c>
      <c r="J45" s="6">
        <v>890</v>
      </c>
      <c r="K45" s="6">
        <f>L45+M45</f>
        <v>1745</v>
      </c>
      <c r="L45" s="6">
        <v>808</v>
      </c>
      <c r="M45" s="6">
        <v>937</v>
      </c>
      <c r="N45" s="6">
        <f>O45+P45</f>
        <v>1356</v>
      </c>
      <c r="O45" s="6">
        <v>731</v>
      </c>
      <c r="P45" s="6">
        <v>625</v>
      </c>
      <c r="Q45" s="6">
        <f>R45+S45</f>
        <v>1535</v>
      </c>
      <c r="R45" s="6">
        <v>781</v>
      </c>
      <c r="S45" s="6">
        <v>754</v>
      </c>
      <c r="T45" s="6">
        <f>U45+V45</f>
        <v>1480</v>
      </c>
      <c r="U45" s="6">
        <v>740</v>
      </c>
      <c r="V45" s="6">
        <v>740</v>
      </c>
      <c r="W45" s="6">
        <f>X45+Y45</f>
        <v>1657</v>
      </c>
      <c r="X45" s="6">
        <v>813</v>
      </c>
      <c r="Y45" s="6">
        <v>844</v>
      </c>
      <c r="Z45" s="6">
        <f>AA45+AB45</f>
        <v>1749</v>
      </c>
      <c r="AA45" s="6">
        <v>929</v>
      </c>
      <c r="AB45" s="6">
        <v>820</v>
      </c>
      <c r="AC45" s="6">
        <f>SUM(AD45:AE45)</f>
        <v>1765</v>
      </c>
      <c r="AD45" s="6">
        <v>892</v>
      </c>
      <c r="AE45" s="6">
        <v>873</v>
      </c>
      <c r="AF45" s="6">
        <f>AG45+AH45</f>
        <v>1794</v>
      </c>
      <c r="AG45" s="6">
        <v>840</v>
      </c>
      <c r="AH45" s="6">
        <v>954</v>
      </c>
      <c r="AI45" s="6">
        <f>AJ45+AK45</f>
        <v>1949</v>
      </c>
      <c r="AJ45" s="6">
        <v>907</v>
      </c>
      <c r="AK45" s="6">
        <v>1042</v>
      </c>
      <c r="AL45" s="6">
        <f t="shared" si="24"/>
        <v>2034</v>
      </c>
      <c r="AM45" s="6">
        <v>999</v>
      </c>
      <c r="AN45" s="6">
        <v>1035</v>
      </c>
      <c r="AO45" s="6">
        <f t="shared" si="25"/>
        <v>3480</v>
      </c>
      <c r="AP45" s="6">
        <v>1730</v>
      </c>
      <c r="AQ45" s="6">
        <v>1750</v>
      </c>
      <c r="AR45" s="6">
        <f t="shared" si="26"/>
        <v>2604</v>
      </c>
      <c r="AS45" s="6">
        <v>1289</v>
      </c>
      <c r="AT45" s="6">
        <v>1315</v>
      </c>
      <c r="AU45" s="6">
        <v>13560</v>
      </c>
      <c r="AV45" s="6">
        <v>6301</v>
      </c>
      <c r="AW45" s="6">
        <v>7259</v>
      </c>
      <c r="AX45" s="6">
        <v>22630</v>
      </c>
      <c r="AY45" s="6">
        <v>10999</v>
      </c>
      <c r="AZ45" s="6">
        <v>11631</v>
      </c>
    </row>
    <row r="46" spans="1:52" s="13" customFormat="1" ht="20.45" customHeight="1">
      <c r="A46" s="8" t="s">
        <v>5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</row>
    <row r="47" spans="1:52" s="13" customFormat="1">
      <c r="A47" s="25" t="s">
        <v>7</v>
      </c>
      <c r="B47" s="6">
        <f t="shared" ref="B47:B48" si="28">C47+D47</f>
        <v>0</v>
      </c>
      <c r="C47" s="6">
        <v>0</v>
      </c>
      <c r="D47" s="6">
        <v>0</v>
      </c>
      <c r="E47" s="6">
        <f t="shared" ref="E47:E48" si="29">F47+G47</f>
        <v>0</v>
      </c>
      <c r="F47" s="6">
        <v>0</v>
      </c>
      <c r="G47" s="6">
        <v>0</v>
      </c>
      <c r="H47" s="6">
        <f>SUM(I47:J47)</f>
        <v>2</v>
      </c>
      <c r="I47" s="6">
        <v>1</v>
      </c>
      <c r="J47" s="6">
        <v>1</v>
      </c>
      <c r="K47" s="6">
        <f>SUM(L47:M47)</f>
        <v>0</v>
      </c>
      <c r="L47" s="6">
        <v>0</v>
      </c>
      <c r="M47" s="6">
        <v>0</v>
      </c>
      <c r="N47" s="6">
        <f>SUM(O47:P47)</f>
        <v>1</v>
      </c>
      <c r="O47" s="6">
        <v>1</v>
      </c>
      <c r="P47" s="6">
        <v>0</v>
      </c>
      <c r="Q47" s="6">
        <f>SUM(R47:S47)</f>
        <v>8</v>
      </c>
      <c r="R47" s="6">
        <v>6</v>
      </c>
      <c r="S47" s="6">
        <v>2</v>
      </c>
      <c r="T47" s="6">
        <f>SUM(U47:V47)</f>
        <v>0</v>
      </c>
      <c r="U47" s="6">
        <v>0</v>
      </c>
      <c r="V47" s="6">
        <v>0</v>
      </c>
      <c r="W47" s="6">
        <f>SUM(X47:Y47)</f>
        <v>12</v>
      </c>
      <c r="X47" s="6">
        <v>10</v>
      </c>
      <c r="Y47" s="6">
        <v>2</v>
      </c>
      <c r="Z47" s="6">
        <f>SUM(AA47:AB47)</f>
        <v>3</v>
      </c>
      <c r="AA47" s="6">
        <v>0</v>
      </c>
      <c r="AB47" s="6">
        <v>3</v>
      </c>
      <c r="AC47" s="6">
        <f>SUM(AD47:AE47)</f>
        <v>7</v>
      </c>
      <c r="AD47" s="6">
        <v>5</v>
      </c>
      <c r="AE47" s="6">
        <v>2</v>
      </c>
      <c r="AF47" s="6">
        <f>AG47+AH47</f>
        <v>7</v>
      </c>
      <c r="AG47" s="6">
        <v>5</v>
      </c>
      <c r="AH47" s="6">
        <v>2</v>
      </c>
      <c r="AI47" s="6">
        <f>AJ47+AK47</f>
        <v>10</v>
      </c>
      <c r="AJ47" s="6">
        <v>7</v>
      </c>
      <c r="AK47" s="6">
        <v>3</v>
      </c>
      <c r="AL47" s="6">
        <f t="shared" ref="AL47:AL51" si="30">AM47+AN47</f>
        <v>21</v>
      </c>
      <c r="AM47" s="6">
        <v>17</v>
      </c>
      <c r="AN47" s="6">
        <v>4</v>
      </c>
      <c r="AO47" s="6">
        <f t="shared" ref="AO47:AO51" si="31">AP47+AQ47</f>
        <v>43</v>
      </c>
      <c r="AP47" s="6">
        <v>30</v>
      </c>
      <c r="AQ47" s="6">
        <v>13</v>
      </c>
      <c r="AR47" s="6">
        <f t="shared" ref="AR47:AR48" si="32">AS47+AT47</f>
        <v>29</v>
      </c>
      <c r="AS47" s="6">
        <v>19</v>
      </c>
      <c r="AT47" s="6">
        <v>10</v>
      </c>
      <c r="AU47" s="6">
        <v>24</v>
      </c>
      <c r="AV47" s="6">
        <v>15</v>
      </c>
      <c r="AW47" s="6">
        <v>9</v>
      </c>
      <c r="AX47" s="6">
        <v>75</v>
      </c>
      <c r="AY47" s="6">
        <v>57</v>
      </c>
      <c r="AZ47" s="6">
        <v>18</v>
      </c>
    </row>
    <row r="48" spans="1:52" s="13" customFormat="1">
      <c r="A48" s="25" t="s">
        <v>6</v>
      </c>
      <c r="B48" s="6">
        <f t="shared" si="28"/>
        <v>0</v>
      </c>
      <c r="C48" s="6">
        <v>0</v>
      </c>
      <c r="D48" s="6">
        <v>0</v>
      </c>
      <c r="E48" s="6">
        <f t="shared" si="29"/>
        <v>0</v>
      </c>
      <c r="F48" s="6">
        <v>0</v>
      </c>
      <c r="G48" s="6">
        <v>0</v>
      </c>
      <c r="H48" s="6">
        <f>SUM(I48:J48)</f>
        <v>5</v>
      </c>
      <c r="I48" s="6">
        <v>4</v>
      </c>
      <c r="J48" s="6">
        <v>1</v>
      </c>
      <c r="K48" s="6">
        <f>SUM(L48:M48)</f>
        <v>8</v>
      </c>
      <c r="L48" s="6">
        <v>8</v>
      </c>
      <c r="M48" s="6">
        <v>0</v>
      </c>
      <c r="N48" s="6">
        <f>SUM(O48:P48)</f>
        <v>7</v>
      </c>
      <c r="O48" s="6">
        <v>5</v>
      </c>
      <c r="P48" s="6">
        <v>2</v>
      </c>
      <c r="Q48" s="6">
        <f>SUM(R48:S48)</f>
        <v>7</v>
      </c>
      <c r="R48" s="6">
        <v>5</v>
      </c>
      <c r="S48" s="6">
        <v>2</v>
      </c>
      <c r="T48" s="6">
        <f>SUM(U48:V48)</f>
        <v>6</v>
      </c>
      <c r="U48" s="6">
        <v>5</v>
      </c>
      <c r="V48" s="6">
        <v>1</v>
      </c>
      <c r="W48" s="6">
        <f>SUM(X48:Y48)</f>
        <v>14</v>
      </c>
      <c r="X48" s="6">
        <v>8</v>
      </c>
      <c r="Y48" s="6">
        <v>6</v>
      </c>
      <c r="Z48" s="6">
        <f>SUM(AA48:AB48)</f>
        <v>7</v>
      </c>
      <c r="AA48" s="6">
        <v>3</v>
      </c>
      <c r="AB48" s="6">
        <v>4</v>
      </c>
      <c r="AC48" s="6">
        <f>SUM(AD48:AE48)</f>
        <v>13</v>
      </c>
      <c r="AD48" s="6">
        <v>6</v>
      </c>
      <c r="AE48" s="6">
        <v>7</v>
      </c>
      <c r="AF48" s="6">
        <f>AG48+AH48</f>
        <v>15</v>
      </c>
      <c r="AG48" s="6">
        <v>12</v>
      </c>
      <c r="AH48" s="6">
        <v>3</v>
      </c>
      <c r="AI48" s="6">
        <f>AJ48+AK48</f>
        <v>16</v>
      </c>
      <c r="AJ48" s="6">
        <v>7</v>
      </c>
      <c r="AK48" s="6">
        <v>9</v>
      </c>
      <c r="AL48" s="6">
        <f t="shared" si="30"/>
        <v>25</v>
      </c>
      <c r="AM48" s="6">
        <v>18</v>
      </c>
      <c r="AN48" s="6">
        <v>7</v>
      </c>
      <c r="AO48" s="6">
        <f t="shared" si="31"/>
        <v>45</v>
      </c>
      <c r="AP48" s="6">
        <v>27</v>
      </c>
      <c r="AQ48" s="6">
        <v>18</v>
      </c>
      <c r="AR48" s="6">
        <f t="shared" si="32"/>
        <v>39</v>
      </c>
      <c r="AS48" s="6">
        <v>22</v>
      </c>
      <c r="AT48" s="6">
        <v>17</v>
      </c>
      <c r="AU48" s="6">
        <v>56</v>
      </c>
      <c r="AV48" s="6">
        <v>40</v>
      </c>
      <c r="AW48" s="6">
        <v>16</v>
      </c>
      <c r="AX48" s="6">
        <v>169</v>
      </c>
      <c r="AY48" s="6">
        <v>120</v>
      </c>
      <c r="AZ48" s="6">
        <v>49</v>
      </c>
    </row>
    <row r="49" spans="1:52" s="13" customFormat="1" ht="27.6" customHeight="1">
      <c r="A49" s="8" t="s">
        <v>4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</row>
    <row r="50" spans="1:52" s="13" customFormat="1">
      <c r="A50" s="25" t="s">
        <v>7</v>
      </c>
      <c r="B50" s="6">
        <f t="shared" ref="B50:B51" si="33">C50+D50</f>
        <v>0</v>
      </c>
      <c r="C50" s="6">
        <v>0</v>
      </c>
      <c r="D50" s="6">
        <v>0</v>
      </c>
      <c r="E50" s="6">
        <f t="shared" ref="E50:E51" si="34">F50+G50</f>
        <v>0</v>
      </c>
      <c r="F50" s="6">
        <v>0</v>
      </c>
      <c r="G50" s="6">
        <v>0</v>
      </c>
      <c r="H50" s="6">
        <f>SUM(I50:J50)</f>
        <v>2</v>
      </c>
      <c r="I50" s="6">
        <v>1</v>
      </c>
      <c r="J50" s="6">
        <v>1</v>
      </c>
      <c r="K50" s="6">
        <f>SUM(L50:M50)</f>
        <v>0</v>
      </c>
      <c r="L50" s="6">
        <v>0</v>
      </c>
      <c r="M50" s="6">
        <v>0</v>
      </c>
      <c r="N50" s="6">
        <f>SUM(O50:P50)</f>
        <v>1</v>
      </c>
      <c r="O50" s="6">
        <v>1</v>
      </c>
      <c r="P50" s="6">
        <v>0</v>
      </c>
      <c r="Q50" s="6">
        <v>66</v>
      </c>
      <c r="R50" s="6">
        <v>53</v>
      </c>
      <c r="S50" s="6">
        <v>13</v>
      </c>
      <c r="T50" s="6">
        <v>112</v>
      </c>
      <c r="U50" s="6">
        <v>80</v>
      </c>
      <c r="V50" s="6">
        <v>32</v>
      </c>
      <c r="W50" s="6">
        <v>222</v>
      </c>
      <c r="X50" s="6">
        <v>176</v>
      </c>
      <c r="Y50" s="6">
        <v>46</v>
      </c>
      <c r="Z50" s="6">
        <v>557</v>
      </c>
      <c r="AA50" s="6">
        <v>431</v>
      </c>
      <c r="AB50" s="6">
        <v>126</v>
      </c>
      <c r="AC50" s="6">
        <f>SUM(AD50:AE50)</f>
        <v>264</v>
      </c>
      <c r="AD50" s="6">
        <v>205</v>
      </c>
      <c r="AE50" s="6">
        <v>59</v>
      </c>
      <c r="AF50" s="6">
        <f>AG50+AH50</f>
        <v>414</v>
      </c>
      <c r="AG50" s="6">
        <v>331</v>
      </c>
      <c r="AH50" s="6">
        <v>83</v>
      </c>
      <c r="AI50" s="6">
        <f>AJ50+AK50</f>
        <v>120</v>
      </c>
      <c r="AJ50" s="6">
        <v>91</v>
      </c>
      <c r="AK50" s="6">
        <v>29</v>
      </c>
      <c r="AL50" s="6">
        <f t="shared" si="30"/>
        <v>561</v>
      </c>
      <c r="AM50" s="6">
        <v>430</v>
      </c>
      <c r="AN50" s="6">
        <v>131</v>
      </c>
      <c r="AO50" s="6">
        <f t="shared" si="31"/>
        <v>1681</v>
      </c>
      <c r="AP50" s="6">
        <v>1268</v>
      </c>
      <c r="AQ50" s="6">
        <v>413</v>
      </c>
      <c r="AR50" s="6">
        <f t="shared" ref="AR50:AR51" si="35">AS50+AT50</f>
        <v>1590</v>
      </c>
      <c r="AS50" s="6">
        <v>1209</v>
      </c>
      <c r="AT50" s="6">
        <v>381</v>
      </c>
      <c r="AU50" s="6">
        <v>1425</v>
      </c>
      <c r="AV50" s="6">
        <v>1087</v>
      </c>
      <c r="AW50" s="6">
        <v>338</v>
      </c>
      <c r="AX50" s="6">
        <v>3664</v>
      </c>
      <c r="AY50" s="6">
        <v>2698</v>
      </c>
      <c r="AZ50" s="6">
        <v>966</v>
      </c>
    </row>
    <row r="51" spans="1:52" s="13" customFormat="1">
      <c r="A51" s="25" t="s">
        <v>6</v>
      </c>
      <c r="B51" s="6">
        <f t="shared" si="33"/>
        <v>0</v>
      </c>
      <c r="C51" s="6">
        <v>0</v>
      </c>
      <c r="D51" s="6">
        <v>0</v>
      </c>
      <c r="E51" s="6">
        <f t="shared" si="34"/>
        <v>0</v>
      </c>
      <c r="F51" s="6">
        <v>0</v>
      </c>
      <c r="G51" s="6">
        <v>0</v>
      </c>
      <c r="H51" s="6">
        <f>SUM(I51:J51)</f>
        <v>5</v>
      </c>
      <c r="I51" s="6">
        <v>4</v>
      </c>
      <c r="J51" s="6">
        <v>1</v>
      </c>
      <c r="K51" s="6">
        <f>SUM(L51:M51)</f>
        <v>8</v>
      </c>
      <c r="L51" s="6">
        <v>8</v>
      </c>
      <c r="M51" s="6">
        <v>0</v>
      </c>
      <c r="N51" s="6">
        <f>SUM(O51:P51)</f>
        <v>7</v>
      </c>
      <c r="O51" s="6">
        <v>5</v>
      </c>
      <c r="P51" s="6">
        <v>2</v>
      </c>
      <c r="Q51" s="6">
        <v>69</v>
      </c>
      <c r="R51" s="6">
        <v>42</v>
      </c>
      <c r="S51" s="6">
        <v>27</v>
      </c>
      <c r="T51" s="6">
        <v>120</v>
      </c>
      <c r="U51" s="6">
        <v>58</v>
      </c>
      <c r="V51" s="6">
        <v>62</v>
      </c>
      <c r="W51" s="6">
        <v>232</v>
      </c>
      <c r="X51" s="6">
        <v>128</v>
      </c>
      <c r="Y51" s="6">
        <v>104</v>
      </c>
      <c r="Z51" s="6">
        <v>599</v>
      </c>
      <c r="AA51" s="6">
        <v>324</v>
      </c>
      <c r="AB51" s="6">
        <v>275</v>
      </c>
      <c r="AC51" s="6">
        <f>SUM(AD51:AE51)</f>
        <v>274</v>
      </c>
      <c r="AD51" s="6">
        <v>162</v>
      </c>
      <c r="AE51" s="6">
        <v>112</v>
      </c>
      <c r="AF51" s="6">
        <f>AG51+AH51</f>
        <v>443</v>
      </c>
      <c r="AG51" s="6">
        <v>246</v>
      </c>
      <c r="AH51" s="6">
        <v>197</v>
      </c>
      <c r="AI51" s="6">
        <f>AJ51+AK51</f>
        <v>131</v>
      </c>
      <c r="AJ51" s="6">
        <v>67</v>
      </c>
      <c r="AK51" s="6">
        <v>64</v>
      </c>
      <c r="AL51" s="6">
        <f t="shared" si="30"/>
        <v>599</v>
      </c>
      <c r="AM51" s="6">
        <v>338</v>
      </c>
      <c r="AN51" s="6">
        <v>261</v>
      </c>
      <c r="AO51" s="6">
        <f t="shared" si="31"/>
        <v>1915</v>
      </c>
      <c r="AP51" s="6">
        <v>1071</v>
      </c>
      <c r="AQ51" s="6">
        <v>844</v>
      </c>
      <c r="AR51" s="6">
        <f t="shared" si="35"/>
        <v>1758</v>
      </c>
      <c r="AS51" s="6">
        <v>912</v>
      </c>
      <c r="AT51" s="6">
        <v>846</v>
      </c>
      <c r="AU51" s="29">
        <v>2153</v>
      </c>
      <c r="AV51" s="29">
        <v>1158</v>
      </c>
      <c r="AW51" s="29">
        <v>995</v>
      </c>
      <c r="AX51" s="29">
        <v>4222</v>
      </c>
      <c r="AY51" s="29">
        <v>2240</v>
      </c>
      <c r="AZ51" s="29">
        <v>1982</v>
      </c>
    </row>
    <row r="52" spans="1:52" ht="16.5" customHeight="1">
      <c r="A52" s="24" t="s">
        <v>3</v>
      </c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</row>
    <row r="53" spans="1:52" ht="15" customHeight="1">
      <c r="A53" s="42" t="s">
        <v>2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</row>
    <row r="54" spans="1:52">
      <c r="A54" s="4" t="s">
        <v>1</v>
      </c>
    </row>
    <row r="55" spans="1:52">
      <c r="A55" s="40" t="s">
        <v>0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</row>
    <row r="56" spans="1:52" ht="15" customHeight="1">
      <c r="A56" s="40" t="s">
        <v>41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</row>
    <row r="57" spans="1:52">
      <c r="A57" s="40" t="s">
        <v>43</v>
      </c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</row>
    <row r="58" spans="1:5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</row>
  </sheetData>
  <mergeCells count="24">
    <mergeCell ref="AX3:AZ3"/>
    <mergeCell ref="A1:AZ1"/>
    <mergeCell ref="A57:AT57"/>
    <mergeCell ref="A58:AT58"/>
    <mergeCell ref="AO3:AQ3"/>
    <mergeCell ref="AC3:AE3"/>
    <mergeCell ref="AF3:AH3"/>
    <mergeCell ref="W3:Y3"/>
    <mergeCell ref="AI3:AK3"/>
    <mergeCell ref="AR3:AT3"/>
    <mergeCell ref="A53:AT53"/>
    <mergeCell ref="A56:AT56"/>
    <mergeCell ref="A55:AT55"/>
    <mergeCell ref="AU3:AW3"/>
    <mergeCell ref="A3:A4"/>
    <mergeCell ref="B3:D3"/>
    <mergeCell ref="E3:G3"/>
    <mergeCell ref="H3:J3"/>
    <mergeCell ref="K3:M3"/>
    <mergeCell ref="AL3:AN3"/>
    <mergeCell ref="N3:P3"/>
    <mergeCell ref="Q3:S3"/>
    <mergeCell ref="T3:V3"/>
    <mergeCell ref="Z3:AB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刑事案件-加害人與被害人</vt:lpstr>
      <vt:lpstr>'刑事案件-加害人與被害人'!Print_Area</vt:lpstr>
      <vt:lpstr>'刑事案件-加害人與被害人'!Print_Titles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黄建瑋</dc:creator>
  <cp:lastModifiedBy>王嘉薇</cp:lastModifiedBy>
  <cp:lastPrinted>2026-04-29T02:25:58Z</cp:lastPrinted>
  <dcterms:created xsi:type="dcterms:W3CDTF">2022-03-30T09:00:43Z</dcterms:created>
  <dcterms:modified xsi:type="dcterms:W3CDTF">2026-04-29T02:26:00Z</dcterms:modified>
</cp:coreProperties>
</file>