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weltech\OneDrive\文件\"/>
    </mc:Choice>
  </mc:AlternateContent>
  <xr:revisionPtr revIDLastSave="0" documentId="13_ncr:1_{E3BF85AC-7971-40AB-8F98-EF3B99C4A326}" xr6:coauthVersionLast="47" xr6:coauthVersionMax="47" xr10:uidLastSave="{00000000-0000-0000-0000-000000000000}"/>
  <bookViews>
    <workbookView xWindow="14355" yWindow="225" windowWidth="13380" windowHeight="15405" activeTab="5" xr2:uid="{00000000-000D-0000-FFFF-FFFF00000000}"/>
  </bookViews>
  <sheets>
    <sheet name="109年" sheetId="7" r:id="rId1"/>
    <sheet name="110年" sheetId="9" r:id="rId2"/>
    <sheet name="111年" sheetId="10" r:id="rId3"/>
    <sheet name="112年 " sheetId="14" r:id="rId4"/>
    <sheet name="113年" sheetId="17" r:id="rId5"/>
    <sheet name="114年 " sheetId="18" r:id="rId6"/>
  </sheets>
  <definedNames>
    <definedName name="_xlnm.Print_Area" localSheetId="0">'109年'!$A$1:$G$28</definedName>
    <definedName name="_xlnm.Print_Area" localSheetId="1">'110年'!$A$1:$G$33</definedName>
    <definedName name="_xlnm.Print_Area" localSheetId="2">'111年'!$A$1:$G$33</definedName>
    <definedName name="_xlnm.Print_Area" localSheetId="3">'112年 '!$A$1:$G$34</definedName>
    <definedName name="_xlnm.Print_Area" localSheetId="4">'113年'!$A$1:$G$35</definedName>
    <definedName name="_xlnm.Print_Area" localSheetId="5">'114年 '!$A$1:$G$35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8" l="1"/>
  <c r="G8" i="18"/>
  <c r="G11" i="18"/>
  <c r="G6" i="18"/>
  <c r="F7" i="18"/>
  <c r="F8" i="18"/>
  <c r="F11" i="18"/>
  <c r="F6" i="18"/>
  <c r="E6" i="18"/>
  <c r="D6" i="18"/>
  <c r="D7" i="17" l="1"/>
  <c r="F7" i="17" s="1"/>
  <c r="G7" i="17" s="1"/>
  <c r="D8" i="17"/>
  <c r="F8" i="17" s="1"/>
  <c r="G8" i="17" s="1"/>
  <c r="D9" i="17"/>
  <c r="F9" i="17"/>
  <c r="G9" i="17" s="1"/>
  <c r="D10" i="17"/>
  <c r="F10" i="17" s="1"/>
  <c r="G10" i="17" s="1"/>
  <c r="D11" i="17"/>
  <c r="F11" i="17" s="1"/>
  <c r="G11" i="17" s="1"/>
  <c r="D12" i="17"/>
  <c r="F12" i="17" s="1"/>
  <c r="G12" i="17" s="1"/>
  <c r="D13" i="17"/>
  <c r="F13" i="17" s="1"/>
  <c r="G13" i="17" s="1"/>
  <c r="D14" i="17"/>
  <c r="F14" i="17" s="1"/>
  <c r="G14" i="17" s="1"/>
  <c r="D15" i="17"/>
  <c r="F15" i="17" s="1"/>
  <c r="G15" i="17" s="1"/>
  <c r="D16" i="17"/>
  <c r="F16" i="17" s="1"/>
  <c r="G16" i="17" s="1"/>
  <c r="D17" i="17"/>
  <c r="F17" i="17" s="1"/>
  <c r="G17" i="17" s="1"/>
  <c r="D18" i="17"/>
  <c r="F18" i="17" s="1"/>
  <c r="G18" i="17" s="1"/>
  <c r="D19" i="17"/>
  <c r="F19" i="17" s="1"/>
  <c r="G19" i="17" s="1"/>
  <c r="D20" i="17"/>
  <c r="F20" i="17"/>
  <c r="G20" i="17" s="1"/>
  <c r="D21" i="17"/>
  <c r="F21" i="17" s="1"/>
  <c r="G21" i="17" s="1"/>
  <c r="D22" i="17"/>
  <c r="F22" i="17" s="1"/>
  <c r="G22" i="17" s="1"/>
  <c r="D23" i="17"/>
  <c r="F23" i="17" s="1"/>
  <c r="G23" i="17" s="1"/>
  <c r="D24" i="17"/>
  <c r="F24" i="17" s="1"/>
  <c r="G24" i="17" s="1"/>
  <c r="D25" i="17"/>
  <c r="F25" i="17" s="1"/>
  <c r="G25" i="17" s="1"/>
  <c r="D26" i="17"/>
  <c r="F26" i="17" s="1"/>
  <c r="G26" i="17" s="1"/>
  <c r="D27" i="17"/>
  <c r="F27" i="17" s="1"/>
  <c r="G27" i="17" s="1"/>
  <c r="D28" i="17"/>
  <c r="F28" i="17" s="1"/>
  <c r="G28" i="17" s="1"/>
  <c r="E6" i="17" l="1"/>
  <c r="D6" i="17"/>
  <c r="F6" i="17" s="1"/>
  <c r="G6" i="17" s="1"/>
  <c r="D28" i="14" l="1"/>
  <c r="F28" i="14" s="1"/>
  <c r="G28" i="14" s="1"/>
  <c r="D27" i="14"/>
  <c r="F27" i="14" s="1"/>
  <c r="G27" i="14" s="1"/>
  <c r="D26" i="14"/>
  <c r="F26" i="14" s="1"/>
  <c r="G26" i="14" s="1"/>
  <c r="D25" i="14"/>
  <c r="F25" i="14" s="1"/>
  <c r="G25" i="14" s="1"/>
  <c r="D24" i="14"/>
  <c r="F24" i="14" s="1"/>
  <c r="G24" i="14" s="1"/>
  <c r="D23" i="14"/>
  <c r="F23" i="14" s="1"/>
  <c r="G23" i="14" s="1"/>
  <c r="D22" i="14"/>
  <c r="F22" i="14" s="1"/>
  <c r="G22" i="14" s="1"/>
  <c r="D21" i="14"/>
  <c r="F21" i="14" s="1"/>
  <c r="G21" i="14" s="1"/>
  <c r="D20" i="14"/>
  <c r="F20" i="14" s="1"/>
  <c r="G20" i="14" s="1"/>
  <c r="D19" i="14"/>
  <c r="F19" i="14" s="1"/>
  <c r="G19" i="14" s="1"/>
  <c r="D18" i="14"/>
  <c r="F18" i="14" s="1"/>
  <c r="G18" i="14" s="1"/>
  <c r="D17" i="14"/>
  <c r="F17" i="14" s="1"/>
  <c r="G17" i="14" s="1"/>
  <c r="D16" i="14"/>
  <c r="F16" i="14" s="1"/>
  <c r="G16" i="14" s="1"/>
  <c r="D15" i="14"/>
  <c r="F15" i="14" s="1"/>
  <c r="G15" i="14" s="1"/>
  <c r="D14" i="14"/>
  <c r="F14" i="14" s="1"/>
  <c r="G14" i="14" s="1"/>
  <c r="D13" i="14"/>
  <c r="F13" i="14" s="1"/>
  <c r="G13" i="14" s="1"/>
  <c r="D12" i="14"/>
  <c r="F12" i="14" s="1"/>
  <c r="G12" i="14" s="1"/>
  <c r="D11" i="14"/>
  <c r="F11" i="14" s="1"/>
  <c r="G11" i="14" s="1"/>
  <c r="D10" i="14"/>
  <c r="F10" i="14" s="1"/>
  <c r="G10" i="14" s="1"/>
  <c r="D9" i="14"/>
  <c r="F9" i="14" s="1"/>
  <c r="G9" i="14" s="1"/>
  <c r="D8" i="14"/>
  <c r="F8" i="14" s="1"/>
  <c r="G8" i="14" s="1"/>
  <c r="D7" i="14"/>
  <c r="E6" i="14"/>
  <c r="D6" i="14" l="1"/>
  <c r="F6" i="14" s="1"/>
  <c r="G6" i="14" s="1"/>
  <c r="F7" i="14"/>
  <c r="G7" i="14" s="1"/>
  <c r="D6" i="10"/>
  <c r="E6" i="10"/>
  <c r="G28" i="10"/>
  <c r="G27" i="10"/>
  <c r="G26" i="10"/>
  <c r="F25" i="10"/>
  <c r="G24" i="10"/>
  <c r="G23" i="10"/>
  <c r="G22" i="10"/>
  <c r="G21" i="10"/>
  <c r="G20" i="10"/>
  <c r="G19" i="10"/>
  <c r="G18" i="10"/>
  <c r="G17" i="10"/>
  <c r="G16" i="10"/>
  <c r="G15" i="10"/>
  <c r="G14" i="10"/>
  <c r="F13" i="10"/>
  <c r="G12" i="10"/>
  <c r="G11" i="10"/>
  <c r="G10" i="10"/>
  <c r="G9" i="10"/>
  <c r="G8" i="10"/>
  <c r="G7" i="10"/>
  <c r="C28" i="9"/>
  <c r="G28" i="9" s="1"/>
  <c r="C27" i="9"/>
  <c r="G27" i="9" s="1"/>
  <c r="C26" i="9"/>
  <c r="G26" i="9" s="1"/>
  <c r="D6" i="9"/>
  <c r="C28" i="7"/>
  <c r="G28" i="7" s="1"/>
  <c r="C27" i="7"/>
  <c r="G27" i="7" s="1"/>
  <c r="C26" i="7"/>
  <c r="F26" i="7" s="1"/>
  <c r="C25" i="7"/>
  <c r="F25" i="7" s="1"/>
  <c r="C24" i="7"/>
  <c r="F24" i="7" s="1"/>
  <c r="C23" i="7"/>
  <c r="F23" i="7" s="1"/>
  <c r="C22" i="7"/>
  <c r="F22" i="7" s="1"/>
  <c r="C21" i="7"/>
  <c r="F21" i="7" s="1"/>
  <c r="C20" i="7"/>
  <c r="F20" i="7" s="1"/>
  <c r="C19" i="7"/>
  <c r="F19" i="7" s="1"/>
  <c r="C18" i="7"/>
  <c r="F18" i="7" s="1"/>
  <c r="C17" i="7"/>
  <c r="F17" i="7" s="1"/>
  <c r="C16" i="7"/>
  <c r="G16" i="7" s="1"/>
  <c r="C15" i="7"/>
  <c r="G15" i="7" s="1"/>
  <c r="C14" i="7"/>
  <c r="F14" i="7" s="1"/>
  <c r="C13" i="7"/>
  <c r="F13" i="7" s="1"/>
  <c r="C12" i="7"/>
  <c r="F12" i="7" s="1"/>
  <c r="C11" i="7"/>
  <c r="F11" i="7" s="1"/>
  <c r="C10" i="7"/>
  <c r="F10" i="7" s="1"/>
  <c r="C9" i="7"/>
  <c r="F9" i="7" s="1"/>
  <c r="C8" i="7"/>
  <c r="F8" i="7" s="1"/>
  <c r="C7" i="7"/>
  <c r="F7" i="7" s="1"/>
  <c r="D6" i="7"/>
  <c r="E6" i="7"/>
  <c r="F6" i="10" l="1"/>
  <c r="G10" i="7"/>
  <c r="G12" i="7"/>
  <c r="G25" i="10"/>
  <c r="F17" i="10"/>
  <c r="F18" i="10"/>
  <c r="F20" i="10"/>
  <c r="F14" i="10"/>
  <c r="F26" i="10"/>
  <c r="F9" i="10"/>
  <c r="F21" i="10"/>
  <c r="G13" i="10"/>
  <c r="F16" i="10"/>
  <c r="F28" i="10"/>
  <c r="F8" i="10"/>
  <c r="F10" i="10"/>
  <c r="F22" i="10"/>
  <c r="F12" i="10"/>
  <c r="F24" i="10"/>
  <c r="C6" i="10"/>
  <c r="G6" i="10" s="1"/>
  <c r="F7" i="10"/>
  <c r="F11" i="10"/>
  <c r="F15" i="10"/>
  <c r="F19" i="10"/>
  <c r="F23" i="10"/>
  <c r="F27" i="10"/>
  <c r="F26" i="9"/>
  <c r="F27" i="9"/>
  <c r="F28" i="9"/>
  <c r="G11" i="7"/>
  <c r="G13" i="7"/>
  <c r="G14" i="7"/>
  <c r="G17" i="7"/>
  <c r="G21" i="7"/>
  <c r="G22" i="7"/>
  <c r="G23" i="7"/>
  <c r="G24" i="7"/>
  <c r="G8" i="7"/>
  <c r="G25" i="7"/>
  <c r="G9" i="7"/>
  <c r="G26" i="7"/>
  <c r="F16" i="7"/>
  <c r="F28" i="7"/>
  <c r="G18" i="7"/>
  <c r="G7" i="7"/>
  <c r="G19" i="7"/>
  <c r="F15" i="7"/>
  <c r="F27" i="7"/>
  <c r="G20" i="7"/>
  <c r="C6" i="7"/>
  <c r="G6" i="7" s="1"/>
  <c r="F6" i="7" l="1"/>
  <c r="E6" i="9"/>
  <c r="C6" i="9" s="1"/>
  <c r="F6" i="9" s="1"/>
  <c r="C15" i="9"/>
  <c r="F15" i="9" s="1"/>
  <c r="C17" i="9"/>
  <c r="F17" i="9" s="1"/>
  <c r="C7" i="9"/>
  <c r="F7" i="9" s="1"/>
  <c r="C18" i="9"/>
  <c r="F18" i="9" s="1"/>
  <c r="C16" i="9"/>
  <c r="F16" i="9" s="1"/>
  <c r="C8" i="9"/>
  <c r="F8" i="9" s="1"/>
  <c r="C19" i="9"/>
  <c r="F19" i="9" s="1"/>
  <c r="C9" i="9"/>
  <c r="F9" i="9" s="1"/>
  <c r="C20" i="9"/>
  <c r="F20" i="9" s="1"/>
  <c r="C10" i="9"/>
  <c r="F10" i="9" s="1"/>
  <c r="C21" i="9"/>
  <c r="F21" i="9" s="1"/>
  <c r="C22" i="9"/>
  <c r="F22" i="9" s="1"/>
  <c r="C11" i="9"/>
  <c r="F11" i="9" s="1"/>
  <c r="G11" i="9"/>
  <c r="C23" i="9"/>
  <c r="G23" i="9" s="1"/>
  <c r="C12" i="9"/>
  <c r="F12" i="9" s="1"/>
  <c r="C24" i="9"/>
  <c r="F24" i="9" s="1"/>
  <c r="G24" i="9"/>
  <c r="C14" i="9"/>
  <c r="F14" i="9" s="1"/>
  <c r="C13" i="9"/>
  <c r="F13" i="9" s="1"/>
  <c r="C25" i="9"/>
  <c r="G25" i="9" s="1"/>
  <c r="F25" i="9"/>
  <c r="G19" i="9" l="1"/>
  <c r="G8" i="9"/>
  <c r="G22" i="9"/>
  <c r="G7" i="9"/>
  <c r="G14" i="9"/>
  <c r="G10" i="9"/>
  <c r="G13" i="9"/>
  <c r="G12" i="9"/>
  <c r="G9" i="9"/>
  <c r="G21" i="9"/>
  <c r="G17" i="9"/>
  <c r="F23" i="9"/>
  <c r="G20" i="9"/>
  <c r="G16" i="9"/>
  <c r="G15" i="9"/>
  <c r="G18" i="9"/>
  <c r="G6" i="9"/>
</calcChain>
</file>

<file path=xl/sharedStrings.xml><?xml version="1.0" encoding="utf-8"?>
<sst xmlns="http://schemas.openxmlformats.org/spreadsheetml/2006/main" count="218" uniqueCount="43">
  <si>
    <t>109年</t>
    <phoneticPr fontId="1" type="noConversion"/>
  </si>
  <si>
    <t>單位：%、人次</t>
    <phoneticPr fontId="1" type="noConversion"/>
  </si>
  <si>
    <t>男</t>
    <phoneticPr fontId="1" type="noConversion"/>
  </si>
  <si>
    <t>資料來源：桃園市政府環境保護局。</t>
    <phoneticPr fontId="1" type="noConversion"/>
  </si>
  <si>
    <t>桃園市</t>
    <phoneticPr fontId="1" type="noConversion"/>
  </si>
  <si>
    <t>新北市</t>
    <phoneticPr fontId="1" type="noConversion"/>
  </si>
  <si>
    <t>台北市</t>
    <phoneticPr fontId="1" type="noConversion"/>
  </si>
  <si>
    <t>台中市</t>
    <phoneticPr fontId="1" type="noConversion"/>
  </si>
  <si>
    <t>新竹縣</t>
    <phoneticPr fontId="1" type="noConversion"/>
  </si>
  <si>
    <t>高雄市</t>
    <phoneticPr fontId="1" type="noConversion"/>
  </si>
  <si>
    <t>新竹市</t>
    <phoneticPr fontId="1" type="noConversion"/>
  </si>
  <si>
    <t>彰化縣</t>
    <phoneticPr fontId="1" type="noConversion"/>
  </si>
  <si>
    <t>苗栗縣</t>
    <phoneticPr fontId="1" type="noConversion"/>
  </si>
  <si>
    <t>台南市</t>
    <phoneticPr fontId="1" type="noConversion"/>
  </si>
  <si>
    <t>基隆市</t>
    <phoneticPr fontId="1" type="noConversion"/>
  </si>
  <si>
    <t>宜蘭縣</t>
    <phoneticPr fontId="1" type="noConversion"/>
  </si>
  <si>
    <t>雲林縣</t>
    <phoneticPr fontId="1" type="noConversion"/>
  </si>
  <si>
    <t>屏東縣</t>
    <phoneticPr fontId="1" type="noConversion"/>
  </si>
  <si>
    <t>南投縣</t>
    <phoneticPr fontId="1" type="noConversion"/>
  </si>
  <si>
    <t>嘉義縣</t>
    <phoneticPr fontId="1" type="noConversion"/>
  </si>
  <si>
    <t>花蓮縣</t>
    <phoneticPr fontId="1" type="noConversion"/>
  </si>
  <si>
    <t>嘉義市</t>
    <phoneticPr fontId="1" type="noConversion"/>
  </si>
  <si>
    <t>台東縣</t>
    <phoneticPr fontId="1" type="noConversion"/>
  </si>
  <si>
    <t>金門縣</t>
    <phoneticPr fontId="1" type="noConversion"/>
  </si>
  <si>
    <t>澎湖縣</t>
    <phoneticPr fontId="1" type="noConversion"/>
  </si>
  <si>
    <t>連江縣</t>
    <phoneticPr fontId="1" type="noConversion"/>
  </si>
  <si>
    <t>女</t>
    <phoneticPr fontId="1" type="noConversion"/>
  </si>
  <si>
    <t>新屋環境教育園區入園民眾人次-按縣市別分</t>
    <phoneticPr fontId="1" type="noConversion"/>
  </si>
  <si>
    <t>總計</t>
    <phoneticPr fontId="1" type="noConversion"/>
  </si>
  <si>
    <t xml:space="preserve">        各縣市戶政資料進行比對，推估後之數值加總即為景點全體人潮數量，並排除</t>
    <phoneticPr fontId="1" type="noConversion"/>
  </si>
  <si>
    <t xml:space="preserve">        一人多機重複樣本及當地居民須停留30分鐘以上方可視為遊客。</t>
    <phoneticPr fontId="1" type="noConversion"/>
  </si>
  <si>
    <t>備註：1.以中華電信手機訊號作為遊客統計基礎，根據中華電信遊客之居住地比例，與</t>
    <phoneticPr fontId="1" type="noConversion"/>
  </si>
  <si>
    <t>占比</t>
    <phoneticPr fontId="1" type="noConversion"/>
  </si>
  <si>
    <t xml:space="preserve">     總計</t>
    <phoneticPr fontId="1" type="noConversion"/>
  </si>
  <si>
    <t xml:space="preserve">                 性別
入園民眾之縣市別</t>
    <phoneticPr fontId="1" type="noConversion"/>
  </si>
  <si>
    <t>110年</t>
    <phoneticPr fontId="1" type="noConversion"/>
  </si>
  <si>
    <t>111年</t>
    <phoneticPr fontId="1" type="noConversion"/>
  </si>
  <si>
    <t xml:space="preserve">      2.111年度統計區間為111年1月至111年12月。</t>
    <phoneticPr fontId="1" type="noConversion"/>
  </si>
  <si>
    <r>
      <t xml:space="preserve">                                                           </t>
    </r>
    <r>
      <rPr>
        <sz val="12"/>
        <color theme="1"/>
        <rFont val="標楷體"/>
        <family val="4"/>
        <charset val="136"/>
      </rPr>
      <t xml:space="preserve">  112年</t>
    </r>
    <phoneticPr fontId="1" type="noConversion"/>
  </si>
  <si>
    <t xml:space="preserve">      2.112年度統計區間為112年1月至112年12月。</t>
    <phoneticPr fontId="1" type="noConversion"/>
  </si>
  <si>
    <r>
      <t xml:space="preserve">                                                           </t>
    </r>
    <r>
      <rPr>
        <sz val="12"/>
        <color theme="1"/>
        <rFont val="標楷體"/>
        <family val="4"/>
        <charset val="136"/>
      </rPr>
      <t xml:space="preserve">  113年</t>
    </r>
    <phoneticPr fontId="1" type="noConversion"/>
  </si>
  <si>
    <t xml:space="preserve">      2.113年度統計區間為113年1月至113年12月。</t>
    <phoneticPr fontId="1" type="noConversion"/>
  </si>
  <si>
    <r>
      <t xml:space="preserve">                                                           </t>
    </r>
    <r>
      <rPr>
        <sz val="12"/>
        <color theme="1"/>
        <rFont val="標楷體"/>
        <family val="4"/>
        <charset val="136"/>
      </rPr>
      <t xml:space="preserve">  114年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</si>
</sst>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0_ "/>
    <numFmt numFmtId="177" formatCode="0.0000000000000_ "/>
    <numFmt numFmtId="178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rgb="FF000000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Down="1">
      <left/>
      <right style="thin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 diagonalDown="1"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 style="thin">
        <color auto="1"/>
      </diagonal>
    </border>
    <border diagonalDown="1"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 style="thin">
        <color auto="1"/>
      </diagonal>
    </border>
  </borders>
  <cellStyleXfs count="4">
    <xf numFmtId="0" fontId="0" fillId="0" borderId="0">
      <alignment vertical="center"/>
    </xf>
    <xf numFmtId="0" fontId="2" fillId="0" borderId="0"/>
    <xf numFmtId="0" fontId="7" fillId="2" borderId="21" applyNumberFormat="0" applyFont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3" fillId="0" borderId="11" xfId="1" applyNumberFormat="1" applyFont="1" applyBorder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3" fontId="3" fillId="0" borderId="2" xfId="1" applyNumberFormat="1" applyFont="1" applyBorder="1" applyAlignment="1">
      <alignment horizontal="right" vertical="center"/>
    </xf>
    <xf numFmtId="3" fontId="3" fillId="0" borderId="8" xfId="1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3" fontId="3" fillId="0" borderId="21" xfId="2" applyNumberFormat="1" applyFont="1" applyFill="1" applyAlignment="1">
      <alignment horizontal="right" vertical="center"/>
    </xf>
    <xf numFmtId="3" fontId="4" fillId="0" borderId="21" xfId="2" applyNumberFormat="1" applyFont="1" applyFill="1" applyAlignment="1">
      <alignment horizontal="right" vertical="center"/>
    </xf>
    <xf numFmtId="176" fontId="4" fillId="0" borderId="21" xfId="2" applyNumberFormat="1" applyFont="1" applyFill="1" applyAlignment="1">
      <alignment horizontal="right" vertical="center"/>
    </xf>
    <xf numFmtId="3" fontId="3" fillId="0" borderId="22" xfId="2" applyNumberFormat="1" applyFont="1" applyFill="1" applyBorder="1" applyAlignment="1">
      <alignment horizontal="right" vertical="center"/>
    </xf>
    <xf numFmtId="3" fontId="4" fillId="0" borderId="23" xfId="2" applyNumberFormat="1" applyFont="1" applyFill="1" applyBorder="1" applyAlignment="1">
      <alignment horizontal="right" vertical="center"/>
    </xf>
    <xf numFmtId="176" fontId="4" fillId="0" borderId="23" xfId="2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5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 wrapText="1"/>
    </xf>
    <xf numFmtId="3" fontId="3" fillId="0" borderId="25" xfId="2" applyNumberFormat="1" applyFont="1" applyFill="1" applyBorder="1" applyAlignment="1">
      <alignment horizontal="center" vertical="center"/>
    </xf>
    <xf numFmtId="3" fontId="4" fillId="0" borderId="25" xfId="2" applyNumberFormat="1" applyFont="1" applyFill="1" applyBorder="1" applyAlignment="1">
      <alignment horizontal="center" vertical="center"/>
    </xf>
    <xf numFmtId="2" fontId="4" fillId="0" borderId="25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2" fontId="4" fillId="0" borderId="28" xfId="0" applyNumberFormat="1" applyFont="1" applyBorder="1" applyAlignment="1">
      <alignment horizontal="center" vertical="center"/>
    </xf>
    <xf numFmtId="3" fontId="3" fillId="0" borderId="16" xfId="2" applyNumberFormat="1" applyFont="1" applyFill="1" applyBorder="1" applyAlignment="1">
      <alignment horizontal="center" vertical="center"/>
    </xf>
    <xf numFmtId="3" fontId="4" fillId="0" borderId="16" xfId="2" applyNumberFormat="1" applyFont="1" applyFill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178" fontId="4" fillId="0" borderId="0" xfId="3" applyNumberFormat="1" applyFont="1">
      <alignment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3" fontId="4" fillId="0" borderId="0" xfId="2" applyNumberFormat="1" applyFont="1" applyFill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78" fontId="4" fillId="0" borderId="25" xfId="3" applyNumberFormat="1" applyFont="1" applyBorder="1">
      <alignment vertical="center"/>
    </xf>
    <xf numFmtId="3" fontId="3" fillId="0" borderId="25" xfId="2" applyNumberFormat="1" applyFont="1" applyFill="1" applyBorder="1" applyAlignment="1">
      <alignment horizontal="right" vertical="center"/>
    </xf>
    <xf numFmtId="178" fontId="4" fillId="0" borderId="16" xfId="3" applyNumberFormat="1" applyFont="1" applyBorder="1">
      <alignment vertical="center"/>
    </xf>
    <xf numFmtId="178" fontId="3" fillId="0" borderId="25" xfId="1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7" xfId="1" applyFont="1" applyBorder="1" applyAlignment="1">
      <alignment horizontal="left" vertical="center" wrapText="1"/>
    </xf>
    <xf numFmtId="0" fontId="3" fillId="0" borderId="18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3" fillId="0" borderId="20" xfId="1" applyFont="1" applyBorder="1" applyAlignment="1">
      <alignment horizontal="left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 wrapText="1"/>
    </xf>
    <xf numFmtId="0" fontId="3" fillId="0" borderId="30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3" fillId="0" borderId="35" xfId="1" applyFont="1" applyBorder="1" applyAlignment="1">
      <alignment horizontal="left" vertical="center" wrapText="1"/>
    </xf>
    <xf numFmtId="0" fontId="3" fillId="0" borderId="36" xfId="1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千分位" xfId="3" builtinId="3"/>
    <cellStyle name="備註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zoomScaleNormal="100" workbookViewId="0">
      <selection activeCell="G6" sqref="G6"/>
    </sheetView>
  </sheetViews>
  <sheetFormatPr defaultRowHeight="16.5" x14ac:dyDescent="0.25"/>
  <cols>
    <col min="1" max="1" width="12.375" customWidth="1"/>
    <col min="2" max="2" width="12.375" style="2" customWidth="1"/>
    <col min="3" max="5" width="11.625" style="2" customWidth="1"/>
    <col min="6" max="7" width="11.625" customWidth="1"/>
    <col min="8" max="8" width="15.625" customWidth="1"/>
    <col min="9" max="9" width="17.375" customWidth="1"/>
    <col min="10" max="10" width="9.5" bestFit="1" customWidth="1"/>
  </cols>
  <sheetData>
    <row r="1" spans="1:9" ht="21" x14ac:dyDescent="0.25">
      <c r="A1" s="52" t="s">
        <v>27</v>
      </c>
      <c r="B1" s="52"/>
      <c r="C1" s="52"/>
      <c r="D1" s="52"/>
      <c r="E1" s="52"/>
      <c r="F1" s="52"/>
      <c r="G1" s="52"/>
    </row>
    <row r="2" spans="1:9" ht="17.25" thickBot="1" x14ac:dyDescent="0.3">
      <c r="A2" s="1"/>
      <c r="B2" s="1"/>
      <c r="C2" s="1"/>
      <c r="E2" s="4"/>
      <c r="G2" s="4" t="s">
        <v>1</v>
      </c>
    </row>
    <row r="3" spans="1:9" ht="17.25" thickBot="1" x14ac:dyDescent="0.3">
      <c r="A3" s="66" t="s">
        <v>0</v>
      </c>
      <c r="B3" s="66"/>
      <c r="C3" s="66"/>
      <c r="D3" s="66"/>
      <c r="E3" s="66"/>
      <c r="F3" s="66"/>
      <c r="G3" s="66"/>
    </row>
    <row r="4" spans="1:9" ht="31.5" customHeight="1" x14ac:dyDescent="0.25">
      <c r="A4" s="57" t="s">
        <v>34</v>
      </c>
      <c r="B4" s="58"/>
      <c r="C4" s="53" t="s">
        <v>33</v>
      </c>
      <c r="D4" s="54"/>
      <c r="E4" s="54"/>
      <c r="F4" s="64" t="s">
        <v>32</v>
      </c>
      <c r="G4" s="65"/>
    </row>
    <row r="5" spans="1:9" ht="31.5" customHeight="1" thickBot="1" x14ac:dyDescent="0.3">
      <c r="A5" s="59"/>
      <c r="B5" s="60"/>
      <c r="C5" s="10"/>
      <c r="D5" s="9" t="s">
        <v>2</v>
      </c>
      <c r="E5" s="5" t="s">
        <v>26</v>
      </c>
      <c r="F5" s="11" t="s">
        <v>2</v>
      </c>
      <c r="G5" s="5" t="s">
        <v>26</v>
      </c>
      <c r="I5" s="12"/>
    </row>
    <row r="6" spans="1:9" ht="24" customHeight="1" x14ac:dyDescent="0.25">
      <c r="A6" s="55" t="s">
        <v>28</v>
      </c>
      <c r="B6" s="56"/>
      <c r="C6" s="13">
        <f t="shared" ref="C6:C28" si="0">D6+E6</f>
        <v>90144</v>
      </c>
      <c r="D6" s="14">
        <f>SUM(D7,D8,D9,D10,D11,D12,D13,D14,D15,D16,D17,D18,D19,D20,D21,D22,D23,D24,D25,D26,D27,D28)</f>
        <v>50313</v>
      </c>
      <c r="E6" s="14">
        <f>SUM(E7,E8,E9,E10,E11,E12,E13,E14,E15,E16,E17,E18,E19,E20,E21,E22,E23,E24,E25,E26,E27,E28)</f>
        <v>39831</v>
      </c>
      <c r="F6" s="15">
        <f>D6/$C$6*100</f>
        <v>55.814030883919067</v>
      </c>
      <c r="G6" s="15">
        <f>E6/$C$6*100</f>
        <v>44.185969116080933</v>
      </c>
    </row>
    <row r="7" spans="1:9" ht="24" customHeight="1" x14ac:dyDescent="0.25">
      <c r="A7" s="55" t="s">
        <v>4</v>
      </c>
      <c r="B7" s="56"/>
      <c r="C7" s="16">
        <f t="shared" si="0"/>
        <v>54322</v>
      </c>
      <c r="D7" s="14">
        <v>31104</v>
      </c>
      <c r="E7" s="14">
        <v>23218</v>
      </c>
      <c r="F7" s="15">
        <f>D7/$C$7*100</f>
        <v>57.258569272118109</v>
      </c>
      <c r="G7" s="15">
        <f>E7/$C$7*100</f>
        <v>42.741430727881891</v>
      </c>
    </row>
    <row r="8" spans="1:9" ht="24" customHeight="1" x14ac:dyDescent="0.25">
      <c r="A8" s="55" t="s">
        <v>5</v>
      </c>
      <c r="B8" s="56"/>
      <c r="C8" s="16">
        <f t="shared" si="0"/>
        <v>14330</v>
      </c>
      <c r="D8" s="14">
        <v>11353</v>
      </c>
      <c r="E8" s="14">
        <v>2977</v>
      </c>
      <c r="F8" s="15">
        <f>D8/$C$8*100</f>
        <v>79.225401256106082</v>
      </c>
      <c r="G8" s="15">
        <f>E8/$C$8*100</f>
        <v>20.774598743893929</v>
      </c>
    </row>
    <row r="9" spans="1:9" ht="24" customHeight="1" x14ac:dyDescent="0.25">
      <c r="A9" s="55" t="s">
        <v>6</v>
      </c>
      <c r="B9" s="56"/>
      <c r="C9" s="16">
        <f t="shared" si="0"/>
        <v>11066</v>
      </c>
      <c r="D9" s="14">
        <v>1805</v>
      </c>
      <c r="E9" s="14">
        <v>9261</v>
      </c>
      <c r="F9" s="15">
        <f>D9/$C$9*100</f>
        <v>16.311223567684802</v>
      </c>
      <c r="G9" s="15">
        <f>E9/$C$9*100</f>
        <v>83.688776432315208</v>
      </c>
    </row>
    <row r="10" spans="1:9" ht="24" customHeight="1" x14ac:dyDescent="0.25">
      <c r="A10" s="55" t="s">
        <v>7</v>
      </c>
      <c r="B10" s="56"/>
      <c r="C10" s="16">
        <f t="shared" si="0"/>
        <v>1683</v>
      </c>
      <c r="D10" s="14">
        <v>962</v>
      </c>
      <c r="E10" s="14">
        <v>721</v>
      </c>
      <c r="F10" s="15">
        <f>D10/$C$10*100</f>
        <v>57.159833630421865</v>
      </c>
      <c r="G10" s="15">
        <f>E10/$C$10*100</f>
        <v>42.840166369578135</v>
      </c>
    </row>
    <row r="11" spans="1:9" ht="24" customHeight="1" x14ac:dyDescent="0.25">
      <c r="A11" s="55" t="s">
        <v>8</v>
      </c>
      <c r="B11" s="56"/>
      <c r="C11" s="16">
        <f t="shared" si="0"/>
        <v>2929</v>
      </c>
      <c r="D11" s="14">
        <v>1690</v>
      </c>
      <c r="E11" s="14">
        <v>1239</v>
      </c>
      <c r="F11" s="15">
        <f>D11/$C$11*100</f>
        <v>57.698873335609427</v>
      </c>
      <c r="G11" s="15">
        <f>E11/$C$11*100</f>
        <v>42.301126664390573</v>
      </c>
    </row>
    <row r="12" spans="1:9" ht="24" customHeight="1" x14ac:dyDescent="0.25">
      <c r="A12" s="55" t="s">
        <v>9</v>
      </c>
      <c r="B12" s="56"/>
      <c r="C12" s="16">
        <f t="shared" si="0"/>
        <v>534</v>
      </c>
      <c r="D12" s="14">
        <v>307</v>
      </c>
      <c r="E12" s="14">
        <v>227</v>
      </c>
      <c r="F12" s="15">
        <f>D12/$C$12*100</f>
        <v>57.490636704119844</v>
      </c>
      <c r="G12" s="15">
        <f>E12/$C$12*100</f>
        <v>42.509363295880149</v>
      </c>
    </row>
    <row r="13" spans="1:9" ht="24" customHeight="1" x14ac:dyDescent="0.25">
      <c r="A13" s="55" t="s">
        <v>10</v>
      </c>
      <c r="B13" s="56"/>
      <c r="C13" s="16">
        <f t="shared" si="0"/>
        <v>1296</v>
      </c>
      <c r="D13" s="14">
        <v>765</v>
      </c>
      <c r="E13" s="14">
        <v>531</v>
      </c>
      <c r="F13" s="15">
        <f>D13/$C$13*100</f>
        <v>59.027777777777779</v>
      </c>
      <c r="G13" s="15">
        <f>E13/$C$13*100</f>
        <v>40.972222222222221</v>
      </c>
    </row>
    <row r="14" spans="1:9" ht="24" customHeight="1" x14ac:dyDescent="0.25">
      <c r="A14" s="55" t="s">
        <v>11</v>
      </c>
      <c r="B14" s="56"/>
      <c r="C14" s="16">
        <f t="shared" si="0"/>
        <v>424</v>
      </c>
      <c r="D14" s="14">
        <v>247</v>
      </c>
      <c r="E14" s="14">
        <v>177</v>
      </c>
      <c r="F14" s="15">
        <f>D14/$C$14*100</f>
        <v>58.25471698113207</v>
      </c>
      <c r="G14" s="15">
        <f>E14/$C$14*100</f>
        <v>41.745283018867923</v>
      </c>
    </row>
    <row r="15" spans="1:9" ht="24" customHeight="1" x14ac:dyDescent="0.25">
      <c r="A15" s="55" t="s">
        <v>12</v>
      </c>
      <c r="B15" s="56"/>
      <c r="C15" s="16">
        <f t="shared" si="0"/>
        <v>499</v>
      </c>
      <c r="D15" s="14">
        <v>289</v>
      </c>
      <c r="E15" s="14">
        <v>210</v>
      </c>
      <c r="F15" s="15">
        <f>D15/$C$15*100</f>
        <v>57.915831663326657</v>
      </c>
      <c r="G15" s="15">
        <f>E15/$C$15*100</f>
        <v>42.084168336673343</v>
      </c>
    </row>
    <row r="16" spans="1:9" ht="24" customHeight="1" x14ac:dyDescent="0.25">
      <c r="A16" s="55" t="s">
        <v>13</v>
      </c>
      <c r="B16" s="56"/>
      <c r="C16" s="16">
        <f t="shared" si="0"/>
        <v>399</v>
      </c>
      <c r="D16" s="14">
        <v>231</v>
      </c>
      <c r="E16" s="14">
        <v>168</v>
      </c>
      <c r="F16" s="15">
        <f>D16/$C$16*100</f>
        <v>57.894736842105267</v>
      </c>
      <c r="G16" s="15">
        <f>E16/$C$16*100</f>
        <v>42.105263157894733</v>
      </c>
    </row>
    <row r="17" spans="1:9" ht="24" customHeight="1" x14ac:dyDescent="0.25">
      <c r="A17" s="55" t="s">
        <v>14</v>
      </c>
      <c r="B17" s="56"/>
      <c r="C17" s="16">
        <f t="shared" si="0"/>
        <v>937</v>
      </c>
      <c r="D17" s="14">
        <v>576</v>
      </c>
      <c r="E17" s="14">
        <v>361</v>
      </c>
      <c r="F17" s="15">
        <f>D17/$C$17*100</f>
        <v>61.472785485592318</v>
      </c>
      <c r="G17" s="15">
        <f>E17/$C$17*100</f>
        <v>38.527214514407682</v>
      </c>
    </row>
    <row r="18" spans="1:9" ht="24" customHeight="1" x14ac:dyDescent="0.25">
      <c r="A18" s="55" t="s">
        <v>15</v>
      </c>
      <c r="B18" s="56"/>
      <c r="C18" s="16">
        <f t="shared" si="0"/>
        <v>596</v>
      </c>
      <c r="D18" s="14">
        <v>342</v>
      </c>
      <c r="E18" s="14">
        <v>254</v>
      </c>
      <c r="F18" s="15">
        <f>D18/$C$18*100</f>
        <v>57.382550335570471</v>
      </c>
      <c r="G18" s="15">
        <f>E18/$C$18*100</f>
        <v>42.617449664429529</v>
      </c>
    </row>
    <row r="19" spans="1:9" ht="24" customHeight="1" x14ac:dyDescent="0.25">
      <c r="A19" s="55" t="s">
        <v>16</v>
      </c>
      <c r="B19" s="56"/>
      <c r="C19" s="16">
        <f t="shared" si="0"/>
        <v>184</v>
      </c>
      <c r="D19" s="14">
        <v>102</v>
      </c>
      <c r="E19" s="14">
        <v>82</v>
      </c>
      <c r="F19" s="15">
        <f>D19/$C$19*100</f>
        <v>55.434782608695656</v>
      </c>
      <c r="G19" s="15">
        <f>E19/$C$19*100</f>
        <v>44.565217391304344</v>
      </c>
    </row>
    <row r="20" spans="1:9" ht="24" customHeight="1" x14ac:dyDescent="0.25">
      <c r="A20" s="61" t="s">
        <v>17</v>
      </c>
      <c r="B20" s="56"/>
      <c r="C20" s="16">
        <f t="shared" si="0"/>
        <v>99</v>
      </c>
      <c r="D20" s="14">
        <v>55</v>
      </c>
      <c r="E20" s="14">
        <v>44</v>
      </c>
      <c r="F20" s="15">
        <f>D20/$C$20*100</f>
        <v>55.555555555555557</v>
      </c>
      <c r="G20" s="15">
        <f>E20/$C$20*100</f>
        <v>44.444444444444443</v>
      </c>
    </row>
    <row r="21" spans="1:9" ht="24" customHeight="1" x14ac:dyDescent="0.25">
      <c r="A21" s="61" t="s">
        <v>18</v>
      </c>
      <c r="B21" s="56"/>
      <c r="C21" s="16">
        <f t="shared" si="0"/>
        <v>95</v>
      </c>
      <c r="D21" s="14">
        <v>56</v>
      </c>
      <c r="E21" s="14">
        <v>39</v>
      </c>
      <c r="F21" s="15">
        <f>D21/$C$21*100</f>
        <v>58.947368421052623</v>
      </c>
      <c r="G21" s="15">
        <f>E21/$C$21*100</f>
        <v>41.05263157894737</v>
      </c>
    </row>
    <row r="22" spans="1:9" ht="24" customHeight="1" x14ac:dyDescent="0.25">
      <c r="A22" s="61" t="s">
        <v>19</v>
      </c>
      <c r="B22" s="56"/>
      <c r="C22" s="16">
        <f t="shared" si="0"/>
        <v>199</v>
      </c>
      <c r="D22" s="14">
        <v>113</v>
      </c>
      <c r="E22" s="14">
        <v>86</v>
      </c>
      <c r="F22" s="15">
        <f>D22/$C$22*100</f>
        <v>56.78391959798995</v>
      </c>
      <c r="G22" s="15">
        <f>E22/$C$22*100</f>
        <v>43.21608040201005</v>
      </c>
    </row>
    <row r="23" spans="1:9" ht="24" customHeight="1" x14ac:dyDescent="0.25">
      <c r="A23" s="61" t="s">
        <v>20</v>
      </c>
      <c r="B23" s="56"/>
      <c r="C23" s="16">
        <f t="shared" si="0"/>
        <v>361</v>
      </c>
      <c r="D23" s="14">
        <v>207</v>
      </c>
      <c r="E23" s="14">
        <v>154</v>
      </c>
      <c r="F23" s="15">
        <f>D23/$C$23*100</f>
        <v>57.340720221606645</v>
      </c>
      <c r="G23" s="15">
        <f>E23/$C$23*100</f>
        <v>42.659279778393348</v>
      </c>
    </row>
    <row r="24" spans="1:9" ht="24" customHeight="1" x14ac:dyDescent="0.25">
      <c r="A24" s="61" t="s">
        <v>21</v>
      </c>
      <c r="B24" s="56"/>
      <c r="C24" s="16">
        <f t="shared" si="0"/>
        <v>49</v>
      </c>
      <c r="D24" s="14">
        <v>28</v>
      </c>
      <c r="E24" s="14">
        <v>21</v>
      </c>
      <c r="F24" s="15">
        <f>D24/$C$24*100</f>
        <v>57.142857142857139</v>
      </c>
      <c r="G24" s="15">
        <f>E24/$C$24*100</f>
        <v>42.857142857142854</v>
      </c>
    </row>
    <row r="25" spans="1:9" ht="24" customHeight="1" x14ac:dyDescent="0.25">
      <c r="A25" s="61" t="s">
        <v>22</v>
      </c>
      <c r="B25" s="56"/>
      <c r="C25" s="16">
        <f t="shared" si="0"/>
        <v>90</v>
      </c>
      <c r="D25" s="14">
        <v>52</v>
      </c>
      <c r="E25" s="14">
        <v>38</v>
      </c>
      <c r="F25" s="15">
        <f>D25/$C$25*100</f>
        <v>57.777777777777771</v>
      </c>
      <c r="G25" s="15">
        <f>E25/$C$25*100</f>
        <v>42.222222222222221</v>
      </c>
    </row>
    <row r="26" spans="1:9" ht="24" customHeight="1" x14ac:dyDescent="0.25">
      <c r="A26" s="61" t="s">
        <v>23</v>
      </c>
      <c r="B26" s="56"/>
      <c r="C26" s="16">
        <f t="shared" si="0"/>
        <v>21</v>
      </c>
      <c r="D26" s="14">
        <v>13</v>
      </c>
      <c r="E26" s="14">
        <v>8</v>
      </c>
      <c r="F26" s="15">
        <f>D26/$C$26*100</f>
        <v>61.904761904761905</v>
      </c>
      <c r="G26" s="15">
        <f>E26/$C$26*100</f>
        <v>38.095238095238095</v>
      </c>
    </row>
    <row r="27" spans="1:9" ht="24" customHeight="1" x14ac:dyDescent="0.25">
      <c r="A27" s="61" t="s">
        <v>24</v>
      </c>
      <c r="B27" s="56"/>
      <c r="C27" s="16">
        <f t="shared" si="0"/>
        <v>29</v>
      </c>
      <c r="D27" s="14">
        <v>15</v>
      </c>
      <c r="E27" s="14">
        <v>14</v>
      </c>
      <c r="F27" s="15">
        <f>D27/$C$27*100</f>
        <v>51.724137931034484</v>
      </c>
      <c r="G27" s="15">
        <f>E27/$C$27*100</f>
        <v>48.275862068965516</v>
      </c>
    </row>
    <row r="28" spans="1:9" ht="24" customHeight="1" thickBot="1" x14ac:dyDescent="0.3">
      <c r="A28" s="62" t="s">
        <v>25</v>
      </c>
      <c r="B28" s="63"/>
      <c r="C28" s="17">
        <f t="shared" si="0"/>
        <v>2</v>
      </c>
      <c r="D28" s="18">
        <v>1</v>
      </c>
      <c r="E28" s="18">
        <v>1</v>
      </c>
      <c r="F28" s="19">
        <f>D28/$C$28*100</f>
        <v>50</v>
      </c>
      <c r="G28" s="19">
        <f>E28/$C$28*100</f>
        <v>50</v>
      </c>
    </row>
    <row r="29" spans="1:9" x14ac:dyDescent="0.25">
      <c r="A29" s="1"/>
    </row>
    <row r="30" spans="1:9" ht="17.25" customHeight="1" x14ac:dyDescent="0.25">
      <c r="A30" s="8"/>
      <c r="B30" s="8"/>
      <c r="C30" s="8"/>
      <c r="D30" s="8"/>
      <c r="E30" s="8"/>
      <c r="I30" s="6"/>
    </row>
    <row r="31" spans="1:9" ht="17.25" customHeight="1" x14ac:dyDescent="0.25">
      <c r="A31" s="8"/>
      <c r="B31" s="7"/>
      <c r="C31" s="7"/>
      <c r="D31" s="7"/>
      <c r="E31" s="7"/>
      <c r="I31" s="6"/>
    </row>
    <row r="32" spans="1:9" ht="17.25" customHeight="1" x14ac:dyDescent="0.25">
      <c r="A32" s="8"/>
      <c r="B32" s="7"/>
      <c r="C32" s="7"/>
      <c r="D32" s="7"/>
      <c r="E32" s="7"/>
      <c r="I32" s="6"/>
    </row>
    <row r="33" spans="1:4" ht="17.25" customHeight="1" x14ac:dyDescent="0.25">
      <c r="A33" s="1"/>
      <c r="B33" s="3"/>
      <c r="C33" s="3"/>
      <c r="D33" s="3"/>
    </row>
    <row r="34" spans="1:4" x14ac:dyDescent="0.25">
      <c r="A34" s="1"/>
    </row>
    <row r="35" spans="1:4" x14ac:dyDescent="0.25">
      <c r="A35" s="1"/>
    </row>
  </sheetData>
  <mergeCells count="28">
    <mergeCell ref="A26:B26"/>
    <mergeCell ref="A27:B27"/>
    <mergeCell ref="A28:B28"/>
    <mergeCell ref="F4:G4"/>
    <mergeCell ref="A3:G3"/>
    <mergeCell ref="A21:B21"/>
    <mergeCell ref="A22:B22"/>
    <mergeCell ref="A25:B25"/>
    <mergeCell ref="A11:B11"/>
    <mergeCell ref="A23:B23"/>
    <mergeCell ref="A24:B24"/>
    <mergeCell ref="A20:B20"/>
    <mergeCell ref="A1:G1"/>
    <mergeCell ref="C4:E4"/>
    <mergeCell ref="A19:B19"/>
    <mergeCell ref="A13:B13"/>
    <mergeCell ref="A14:B14"/>
    <mergeCell ref="A15:B15"/>
    <mergeCell ref="A16:B16"/>
    <mergeCell ref="A17:B17"/>
    <mergeCell ref="A18:B18"/>
    <mergeCell ref="A12:B12"/>
    <mergeCell ref="A4:B5"/>
    <mergeCell ref="A6:B6"/>
    <mergeCell ref="A7:B7"/>
    <mergeCell ref="A8:B8"/>
    <mergeCell ref="A9:B9"/>
    <mergeCell ref="A10:B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3255F-8E8B-40A2-857F-B49CBF9FDC6E}">
  <sheetPr>
    <pageSetUpPr fitToPage="1"/>
  </sheetPr>
  <dimension ref="A1:I35"/>
  <sheetViews>
    <sheetView zoomScaleNormal="100" workbookViewId="0">
      <selection activeCell="D6" sqref="D6"/>
    </sheetView>
  </sheetViews>
  <sheetFormatPr defaultRowHeight="16.5" x14ac:dyDescent="0.25"/>
  <cols>
    <col min="1" max="1" width="12.375" customWidth="1"/>
    <col min="2" max="2" width="12.375" style="2" customWidth="1"/>
    <col min="3" max="5" width="11.625" style="2" customWidth="1"/>
    <col min="6" max="7" width="11.625" customWidth="1"/>
    <col min="8" max="8" width="15.625" customWidth="1"/>
    <col min="9" max="9" width="17.375" customWidth="1"/>
    <col min="10" max="10" width="9.5" bestFit="1" customWidth="1"/>
  </cols>
  <sheetData>
    <row r="1" spans="1:9" ht="21" x14ac:dyDescent="0.25">
      <c r="A1" s="52" t="s">
        <v>27</v>
      </c>
      <c r="B1" s="52"/>
      <c r="C1" s="52"/>
      <c r="D1" s="52"/>
      <c r="E1" s="52"/>
      <c r="F1" s="52"/>
      <c r="G1" s="52"/>
    </row>
    <row r="2" spans="1:9" ht="17.25" thickBot="1" x14ac:dyDescent="0.3">
      <c r="A2" s="1"/>
      <c r="B2" s="1"/>
      <c r="C2" s="1"/>
      <c r="E2" s="4"/>
      <c r="G2" s="4" t="s">
        <v>1</v>
      </c>
    </row>
    <row r="3" spans="1:9" ht="17.25" thickBot="1" x14ac:dyDescent="0.3">
      <c r="A3" s="66" t="s">
        <v>35</v>
      </c>
      <c r="B3" s="66"/>
      <c r="C3" s="66"/>
      <c r="D3" s="66"/>
      <c r="E3" s="66"/>
      <c r="F3" s="66"/>
      <c r="G3" s="66"/>
    </row>
    <row r="4" spans="1:9" ht="31.5" customHeight="1" x14ac:dyDescent="0.25">
      <c r="A4" s="57" t="s">
        <v>34</v>
      </c>
      <c r="B4" s="58"/>
      <c r="C4" s="53" t="s">
        <v>33</v>
      </c>
      <c r="D4" s="54"/>
      <c r="E4" s="54"/>
      <c r="F4" s="64" t="s">
        <v>32</v>
      </c>
      <c r="G4" s="65"/>
    </row>
    <row r="5" spans="1:9" ht="31.5" customHeight="1" thickBot="1" x14ac:dyDescent="0.3">
      <c r="A5" s="59"/>
      <c r="B5" s="60"/>
      <c r="C5" s="10"/>
      <c r="D5" s="9" t="s">
        <v>2</v>
      </c>
      <c r="E5" s="5" t="s">
        <v>26</v>
      </c>
      <c r="F5" s="11" t="s">
        <v>2</v>
      </c>
      <c r="G5" s="5" t="s">
        <v>26</v>
      </c>
      <c r="I5" s="12"/>
    </row>
    <row r="6" spans="1:9" ht="24" customHeight="1" x14ac:dyDescent="0.25">
      <c r="A6" s="55" t="s">
        <v>28</v>
      </c>
      <c r="B6" s="56"/>
      <c r="C6" s="13">
        <f t="shared" ref="C6:C28" si="0">D6+E6</f>
        <v>127918</v>
      </c>
      <c r="D6" s="14">
        <f>SUM(D7,D8,D9,D10,D11,D12,D13,D14,D15,D16,D17,D18,D19,D20,D21,D22,D23,D24,D25,D26,D27,D28)</f>
        <v>77141</v>
      </c>
      <c r="E6" s="14">
        <f>SUM(E7,E8,E9,E10,E11,E12,E13,E14,E15,E16,E17,E18,E19,E20,E21,E22,E23,E24,E25,E26,E27,E28)</f>
        <v>50777</v>
      </c>
      <c r="F6" s="15">
        <f>D6/$C$6*100</f>
        <v>60.305039165715534</v>
      </c>
      <c r="G6" s="15">
        <f>E6/$C$6*100</f>
        <v>39.694960834284466</v>
      </c>
    </row>
    <row r="7" spans="1:9" ht="24" customHeight="1" x14ac:dyDescent="0.25">
      <c r="A7" s="55" t="s">
        <v>4</v>
      </c>
      <c r="B7" s="56"/>
      <c r="C7" s="16">
        <f t="shared" si="0"/>
        <v>89025</v>
      </c>
      <c r="D7" s="14">
        <v>54154</v>
      </c>
      <c r="E7" s="14">
        <v>34871</v>
      </c>
      <c r="F7" s="15">
        <f>D7/$C$7*100</f>
        <v>60.830103903397927</v>
      </c>
      <c r="G7" s="15">
        <f>E7/$C$7*100</f>
        <v>39.169896096602081</v>
      </c>
    </row>
    <row r="8" spans="1:9" ht="24" customHeight="1" x14ac:dyDescent="0.25">
      <c r="A8" s="55" t="s">
        <v>5</v>
      </c>
      <c r="B8" s="56"/>
      <c r="C8" s="16">
        <f t="shared" si="0"/>
        <v>14567</v>
      </c>
      <c r="D8" s="14">
        <v>8422</v>
      </c>
      <c r="E8" s="14">
        <v>6145</v>
      </c>
      <c r="F8" s="15">
        <f>D8/$C$8*100</f>
        <v>57.815610626759117</v>
      </c>
      <c r="G8" s="15">
        <f>E8/$C$8*100</f>
        <v>42.18438937324089</v>
      </c>
    </row>
    <row r="9" spans="1:9" ht="24" customHeight="1" x14ac:dyDescent="0.25">
      <c r="A9" s="55" t="s">
        <v>6</v>
      </c>
      <c r="B9" s="56"/>
      <c r="C9" s="16">
        <f t="shared" si="0"/>
        <v>6129</v>
      </c>
      <c r="D9" s="14">
        <v>3639</v>
      </c>
      <c r="E9" s="14">
        <v>2490</v>
      </c>
      <c r="F9" s="15">
        <f>D9/$C$9*100</f>
        <v>59.373470386686243</v>
      </c>
      <c r="G9" s="15">
        <f>E9/$C$9*100</f>
        <v>40.626529613313757</v>
      </c>
    </row>
    <row r="10" spans="1:9" ht="24" customHeight="1" x14ac:dyDescent="0.25">
      <c r="A10" s="55" t="s">
        <v>7</v>
      </c>
      <c r="B10" s="56"/>
      <c r="C10" s="16">
        <f t="shared" si="0"/>
        <v>2338</v>
      </c>
      <c r="D10" s="14">
        <v>1404</v>
      </c>
      <c r="E10" s="14">
        <v>934</v>
      </c>
      <c r="F10" s="15">
        <f>D10/$C$10*100</f>
        <v>60.051325919589395</v>
      </c>
      <c r="G10" s="15">
        <f>E10/$C$10*100</f>
        <v>39.948674080410605</v>
      </c>
    </row>
    <row r="11" spans="1:9" ht="24" customHeight="1" x14ac:dyDescent="0.25">
      <c r="A11" s="55" t="s">
        <v>8</v>
      </c>
      <c r="B11" s="56"/>
      <c r="C11" s="16">
        <f t="shared" si="0"/>
        <v>6636</v>
      </c>
      <c r="D11" s="14">
        <v>4045</v>
      </c>
      <c r="E11" s="14">
        <v>2591</v>
      </c>
      <c r="F11" s="15">
        <f>D11/$C$11*100</f>
        <v>60.95539481615431</v>
      </c>
      <c r="G11" s="15">
        <f>E11/$C$11*100</f>
        <v>39.04460518384569</v>
      </c>
    </row>
    <row r="12" spans="1:9" ht="24" customHeight="1" x14ac:dyDescent="0.25">
      <c r="A12" s="55" t="s">
        <v>9</v>
      </c>
      <c r="B12" s="56"/>
      <c r="C12" s="16">
        <f t="shared" si="0"/>
        <v>812</v>
      </c>
      <c r="D12" s="14">
        <v>494</v>
      </c>
      <c r="E12" s="14">
        <v>318</v>
      </c>
      <c r="F12" s="15">
        <f>D12/$C$12*100</f>
        <v>60.837438423645317</v>
      </c>
      <c r="G12" s="15">
        <f>E12/$C$12*100</f>
        <v>39.162561576354683</v>
      </c>
    </row>
    <row r="13" spans="1:9" ht="24" customHeight="1" x14ac:dyDescent="0.25">
      <c r="A13" s="55" t="s">
        <v>10</v>
      </c>
      <c r="B13" s="56"/>
      <c r="C13" s="16">
        <f t="shared" si="0"/>
        <v>2090</v>
      </c>
      <c r="D13" s="14">
        <v>1217</v>
      </c>
      <c r="E13" s="14">
        <v>873</v>
      </c>
      <c r="F13" s="15">
        <f>D13/$C$13*100</f>
        <v>58.229665071770334</v>
      </c>
      <c r="G13" s="15">
        <f>E13/$C$13*100</f>
        <v>41.770334928229666</v>
      </c>
    </row>
    <row r="14" spans="1:9" ht="24" customHeight="1" x14ac:dyDescent="0.25">
      <c r="A14" s="55" t="s">
        <v>11</v>
      </c>
      <c r="B14" s="56"/>
      <c r="C14" s="16">
        <f t="shared" si="0"/>
        <v>779</v>
      </c>
      <c r="D14" s="14">
        <v>457</v>
      </c>
      <c r="E14" s="14">
        <v>322</v>
      </c>
      <c r="F14" s="15">
        <f>D14/$C$14*100</f>
        <v>58.664955070603341</v>
      </c>
      <c r="G14" s="15">
        <f>E14/$C$14*100</f>
        <v>41.335044929396666</v>
      </c>
    </row>
    <row r="15" spans="1:9" ht="24" customHeight="1" x14ac:dyDescent="0.25">
      <c r="A15" s="55" t="s">
        <v>12</v>
      </c>
      <c r="B15" s="56"/>
      <c r="C15" s="16">
        <f t="shared" si="0"/>
        <v>1364</v>
      </c>
      <c r="D15" s="14">
        <v>792</v>
      </c>
      <c r="E15" s="14">
        <v>572</v>
      </c>
      <c r="F15" s="15">
        <f>D15/$C$15*100</f>
        <v>58.064516129032263</v>
      </c>
      <c r="G15" s="15">
        <f>E15/$C$15*100</f>
        <v>41.935483870967744</v>
      </c>
    </row>
    <row r="16" spans="1:9" ht="24" customHeight="1" x14ac:dyDescent="0.25">
      <c r="A16" s="55" t="s">
        <v>13</v>
      </c>
      <c r="B16" s="56"/>
      <c r="C16" s="16">
        <f t="shared" si="0"/>
        <v>600</v>
      </c>
      <c r="D16" s="14">
        <v>401</v>
      </c>
      <c r="E16" s="14">
        <v>199</v>
      </c>
      <c r="F16" s="15">
        <f>D16/$C$16*100</f>
        <v>66.833333333333329</v>
      </c>
      <c r="G16" s="15">
        <f>E16/$C$16*100</f>
        <v>33.166666666666664</v>
      </c>
    </row>
    <row r="17" spans="1:9" ht="24" customHeight="1" x14ac:dyDescent="0.25">
      <c r="A17" s="55" t="s">
        <v>14</v>
      </c>
      <c r="B17" s="56"/>
      <c r="C17" s="16">
        <f t="shared" si="0"/>
        <v>851</v>
      </c>
      <c r="D17" s="14">
        <v>493</v>
      </c>
      <c r="E17" s="14">
        <v>358</v>
      </c>
      <c r="F17" s="15">
        <f>D17/$C$17*100</f>
        <v>57.931844888366626</v>
      </c>
      <c r="G17" s="15">
        <f>E17/$C$17*100</f>
        <v>42.068155111633374</v>
      </c>
    </row>
    <row r="18" spans="1:9" ht="24" customHeight="1" x14ac:dyDescent="0.25">
      <c r="A18" s="55" t="s">
        <v>15</v>
      </c>
      <c r="B18" s="56"/>
      <c r="C18" s="16">
        <f t="shared" si="0"/>
        <v>647</v>
      </c>
      <c r="D18" s="14">
        <v>366</v>
      </c>
      <c r="E18" s="14">
        <v>281</v>
      </c>
      <c r="F18" s="15">
        <f>D18/$C$18*100</f>
        <v>56.568778979907265</v>
      </c>
      <c r="G18" s="15">
        <f>E18/$C$18*100</f>
        <v>43.431221020092735</v>
      </c>
    </row>
    <row r="19" spans="1:9" ht="24" customHeight="1" x14ac:dyDescent="0.25">
      <c r="A19" s="55" t="s">
        <v>16</v>
      </c>
      <c r="B19" s="56"/>
      <c r="C19" s="16">
        <f t="shared" si="0"/>
        <v>400</v>
      </c>
      <c r="D19" s="14">
        <v>239</v>
      </c>
      <c r="E19" s="14">
        <v>161</v>
      </c>
      <c r="F19" s="15">
        <f>D19/$C$19*100</f>
        <v>59.75</v>
      </c>
      <c r="G19" s="15">
        <f>E19/$C$19*100</f>
        <v>40.25</v>
      </c>
    </row>
    <row r="20" spans="1:9" ht="24" customHeight="1" x14ac:dyDescent="0.25">
      <c r="A20" s="61" t="s">
        <v>17</v>
      </c>
      <c r="B20" s="56"/>
      <c r="C20" s="16">
        <f t="shared" si="0"/>
        <v>246</v>
      </c>
      <c r="D20" s="14">
        <v>147</v>
      </c>
      <c r="E20" s="14">
        <v>99</v>
      </c>
      <c r="F20" s="15">
        <f>D20/$C$20*100</f>
        <v>59.756097560975604</v>
      </c>
      <c r="G20" s="15">
        <f>E20/$C$20*100</f>
        <v>40.243902439024396</v>
      </c>
    </row>
    <row r="21" spans="1:9" ht="24" customHeight="1" x14ac:dyDescent="0.25">
      <c r="A21" s="61" t="s">
        <v>18</v>
      </c>
      <c r="B21" s="56"/>
      <c r="C21" s="16">
        <f t="shared" si="0"/>
        <v>331</v>
      </c>
      <c r="D21" s="14">
        <v>194</v>
      </c>
      <c r="E21" s="14">
        <v>137</v>
      </c>
      <c r="F21" s="15">
        <f>D21/$C$21*100</f>
        <v>58.610271903323266</v>
      </c>
      <c r="G21" s="15">
        <f>E21/$C$21*100</f>
        <v>41.389728096676734</v>
      </c>
    </row>
    <row r="22" spans="1:9" ht="24" customHeight="1" x14ac:dyDescent="0.25">
      <c r="A22" s="61" t="s">
        <v>19</v>
      </c>
      <c r="B22" s="56"/>
      <c r="C22" s="16">
        <f t="shared" si="0"/>
        <v>294</v>
      </c>
      <c r="D22" s="14">
        <v>180</v>
      </c>
      <c r="E22" s="14">
        <v>114</v>
      </c>
      <c r="F22" s="15">
        <f>D22/$C$22*100</f>
        <v>61.224489795918366</v>
      </c>
      <c r="G22" s="15">
        <f>E22/$C$22*100</f>
        <v>38.775510204081634</v>
      </c>
    </row>
    <row r="23" spans="1:9" ht="24" customHeight="1" x14ac:dyDescent="0.25">
      <c r="A23" s="61" t="s">
        <v>20</v>
      </c>
      <c r="B23" s="56"/>
      <c r="C23" s="16">
        <f t="shared" si="0"/>
        <v>479</v>
      </c>
      <c r="D23" s="14">
        <v>288</v>
      </c>
      <c r="E23" s="14">
        <v>191</v>
      </c>
      <c r="F23" s="15">
        <f>D23/$C$23*100</f>
        <v>60.125260960334025</v>
      </c>
      <c r="G23" s="15">
        <f>E23/$C$23*100</f>
        <v>39.874739039665968</v>
      </c>
    </row>
    <row r="24" spans="1:9" ht="24" customHeight="1" x14ac:dyDescent="0.25">
      <c r="A24" s="61" t="s">
        <v>21</v>
      </c>
      <c r="B24" s="56"/>
      <c r="C24" s="16">
        <f t="shared" si="0"/>
        <v>156</v>
      </c>
      <c r="D24" s="14">
        <v>109</v>
      </c>
      <c r="E24" s="14">
        <v>47</v>
      </c>
      <c r="F24" s="15">
        <f>D24/$C$24*100</f>
        <v>69.871794871794862</v>
      </c>
      <c r="G24" s="15">
        <f>E24/$C$24*100</f>
        <v>30.128205128205128</v>
      </c>
    </row>
    <row r="25" spans="1:9" ht="24" customHeight="1" x14ac:dyDescent="0.25">
      <c r="A25" s="61" t="s">
        <v>22</v>
      </c>
      <c r="B25" s="56"/>
      <c r="C25" s="16">
        <f t="shared" si="0"/>
        <v>96</v>
      </c>
      <c r="D25" s="14">
        <v>56</v>
      </c>
      <c r="E25" s="14">
        <v>40</v>
      </c>
      <c r="F25" s="15">
        <f>D25/$C$25*100</f>
        <v>58.333333333333336</v>
      </c>
      <c r="G25" s="15">
        <f>E25/$C$25*100</f>
        <v>41.666666666666671</v>
      </c>
    </row>
    <row r="26" spans="1:9" ht="24" customHeight="1" x14ac:dyDescent="0.25">
      <c r="A26" s="61" t="s">
        <v>23</v>
      </c>
      <c r="B26" s="56"/>
      <c r="C26" s="16">
        <f t="shared" si="0"/>
        <v>52</v>
      </c>
      <c r="D26" s="14">
        <v>30</v>
      </c>
      <c r="E26" s="14">
        <v>22</v>
      </c>
      <c r="F26" s="15">
        <f>D26/$C$26*100</f>
        <v>57.692307692307686</v>
      </c>
      <c r="G26" s="15">
        <f>E26/$C$26*100</f>
        <v>42.307692307692307</v>
      </c>
    </row>
    <row r="27" spans="1:9" ht="24" customHeight="1" x14ac:dyDescent="0.25">
      <c r="A27" s="61" t="s">
        <v>24</v>
      </c>
      <c r="B27" s="56"/>
      <c r="C27" s="16">
        <f t="shared" si="0"/>
        <v>18</v>
      </c>
      <c r="D27" s="14">
        <v>8</v>
      </c>
      <c r="E27" s="14">
        <v>10</v>
      </c>
      <c r="F27" s="15">
        <f>D27/$C$27*100</f>
        <v>44.444444444444443</v>
      </c>
      <c r="G27" s="15">
        <f>E27/$C$27*100</f>
        <v>55.555555555555557</v>
      </c>
    </row>
    <row r="28" spans="1:9" ht="24" customHeight="1" thickBot="1" x14ac:dyDescent="0.3">
      <c r="A28" s="62" t="s">
        <v>25</v>
      </c>
      <c r="B28" s="63"/>
      <c r="C28" s="17">
        <f t="shared" si="0"/>
        <v>8</v>
      </c>
      <c r="D28" s="18">
        <v>6</v>
      </c>
      <c r="E28" s="18">
        <v>2</v>
      </c>
      <c r="F28" s="19">
        <f>D28/$C$28*100</f>
        <v>75</v>
      </c>
      <c r="G28" s="19">
        <f>E28/$C$28*100</f>
        <v>25</v>
      </c>
    </row>
    <row r="29" spans="1:9" x14ac:dyDescent="0.25">
      <c r="A29" s="1"/>
    </row>
    <row r="30" spans="1:9" ht="17.25" customHeight="1" x14ac:dyDescent="0.25">
      <c r="A30" s="8"/>
      <c r="B30" s="8"/>
      <c r="C30" s="8"/>
      <c r="D30" s="8"/>
      <c r="E30" s="8"/>
      <c r="I30" s="6"/>
    </row>
    <row r="31" spans="1:9" ht="17.25" customHeight="1" x14ac:dyDescent="0.25">
      <c r="A31" s="8"/>
      <c r="B31" s="7"/>
      <c r="C31" s="7"/>
      <c r="D31" s="7"/>
      <c r="E31" s="7"/>
      <c r="I31" s="6"/>
    </row>
    <row r="32" spans="1:9" ht="17.25" customHeight="1" x14ac:dyDescent="0.25">
      <c r="A32" s="8"/>
      <c r="B32" s="7"/>
      <c r="C32" s="7"/>
      <c r="D32" s="7"/>
      <c r="E32" s="7"/>
      <c r="I32" s="6"/>
    </row>
    <row r="33" spans="1:4" ht="17.25" customHeight="1" x14ac:dyDescent="0.25">
      <c r="A33" s="1"/>
      <c r="B33" s="3"/>
      <c r="C33" s="3"/>
      <c r="D33" s="3"/>
    </row>
    <row r="34" spans="1:4" x14ac:dyDescent="0.25">
      <c r="A34" s="1"/>
    </row>
    <row r="35" spans="1:4" x14ac:dyDescent="0.25">
      <c r="A35" s="1"/>
    </row>
  </sheetData>
  <mergeCells count="28"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24:B24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6:B6"/>
    <mergeCell ref="A1:G1"/>
    <mergeCell ref="A3:G3"/>
    <mergeCell ref="A4:B5"/>
    <mergeCell ref="C4:E4"/>
    <mergeCell ref="F4:G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D0537-C153-4C1C-BA75-2FAA4007E4F8}">
  <sheetPr>
    <pageSetUpPr fitToPage="1"/>
  </sheetPr>
  <dimension ref="A1:J35"/>
  <sheetViews>
    <sheetView topLeftCell="A16" zoomScaleNormal="100" workbookViewId="0">
      <selection activeCell="I13" sqref="I13"/>
    </sheetView>
  </sheetViews>
  <sheetFormatPr defaultRowHeight="16.5" x14ac:dyDescent="0.25"/>
  <cols>
    <col min="1" max="1" width="12.375" customWidth="1"/>
    <col min="2" max="2" width="12.375" style="2" customWidth="1"/>
    <col min="3" max="5" width="11.625" style="2" customWidth="1"/>
    <col min="6" max="7" width="11.625" customWidth="1"/>
    <col min="8" max="8" width="18.375" bestFit="1" customWidth="1"/>
  </cols>
  <sheetData>
    <row r="1" spans="1:10" ht="21" x14ac:dyDescent="0.25">
      <c r="A1" s="52" t="s">
        <v>27</v>
      </c>
      <c r="B1" s="52"/>
      <c r="C1" s="52"/>
      <c r="D1" s="52"/>
      <c r="E1" s="52"/>
      <c r="F1" s="52"/>
      <c r="G1" s="52"/>
    </row>
    <row r="2" spans="1:10" ht="17.25" thickBot="1" x14ac:dyDescent="0.3">
      <c r="A2" s="1"/>
      <c r="B2" s="1"/>
      <c r="C2" s="1"/>
      <c r="E2" s="4"/>
      <c r="G2" s="4" t="s">
        <v>1</v>
      </c>
    </row>
    <row r="3" spans="1:10" ht="17.25" thickBot="1" x14ac:dyDescent="0.3">
      <c r="A3" s="66" t="s">
        <v>36</v>
      </c>
      <c r="B3" s="66"/>
      <c r="C3" s="66"/>
      <c r="D3" s="66"/>
      <c r="E3" s="66"/>
      <c r="F3" s="66"/>
      <c r="G3" s="67"/>
    </row>
    <row r="4" spans="1:10" ht="31.5" customHeight="1" x14ac:dyDescent="0.25">
      <c r="A4" s="57" t="s">
        <v>34</v>
      </c>
      <c r="B4" s="58"/>
      <c r="C4" s="53" t="s">
        <v>33</v>
      </c>
      <c r="D4" s="54"/>
      <c r="E4" s="54"/>
      <c r="F4" s="64" t="s">
        <v>32</v>
      </c>
      <c r="G4" s="65"/>
    </row>
    <row r="5" spans="1:10" ht="31.5" customHeight="1" thickBot="1" x14ac:dyDescent="0.3">
      <c r="A5" s="59"/>
      <c r="B5" s="60"/>
      <c r="C5" s="10"/>
      <c r="D5" s="9" t="s">
        <v>2</v>
      </c>
      <c r="E5" s="5" t="s">
        <v>26</v>
      </c>
      <c r="F5" s="11" t="s">
        <v>2</v>
      </c>
      <c r="G5" s="5" t="s">
        <v>26</v>
      </c>
    </row>
    <row r="6" spans="1:10" ht="24" customHeight="1" x14ac:dyDescent="0.25">
      <c r="A6" s="55" t="s">
        <v>28</v>
      </c>
      <c r="B6" s="56"/>
      <c r="C6" s="20">
        <f>D6+E6</f>
        <v>127970</v>
      </c>
      <c r="D6" s="21">
        <f>SUM(D7,D8,D9,D10,D11,D12,D13,D14,D15,D16,D17,D18,D19,D20,D21,D22,D23,D24,D25,D26,D27,D28)</f>
        <v>79863</v>
      </c>
      <c r="E6" s="21">
        <f>SUM(E7,E8,E9,E10,E11,E12,E13,E14,E15,E16,E17,E18,E19,E20,E21,E22,E23,E24,E25,E26,E27,E28)</f>
        <v>48107</v>
      </c>
      <c r="F6" s="22">
        <f>D6/$C$6*100</f>
        <v>62.407595530202386</v>
      </c>
      <c r="G6" s="22">
        <f>E6/$C$6*100</f>
        <v>37.592404469797607</v>
      </c>
      <c r="H6" s="27"/>
      <c r="I6" s="26"/>
      <c r="J6" s="27"/>
    </row>
    <row r="7" spans="1:10" ht="24" customHeight="1" x14ac:dyDescent="0.25">
      <c r="A7" s="55" t="s">
        <v>4</v>
      </c>
      <c r="B7" s="56"/>
      <c r="C7" s="20">
        <v>89388</v>
      </c>
      <c r="D7" s="21">
        <v>55786</v>
      </c>
      <c r="E7" s="21">
        <v>33602</v>
      </c>
      <c r="F7" s="22">
        <f>D7/$C$7*100</f>
        <v>62.408824450709268</v>
      </c>
      <c r="G7" s="22">
        <f>E7/$C$7*100</f>
        <v>37.591175549290732</v>
      </c>
      <c r="H7" s="28"/>
    </row>
    <row r="8" spans="1:10" ht="24" customHeight="1" x14ac:dyDescent="0.25">
      <c r="A8" s="55" t="s">
        <v>5</v>
      </c>
      <c r="B8" s="56"/>
      <c r="C8" s="20">
        <v>14478</v>
      </c>
      <c r="D8" s="21">
        <v>9035</v>
      </c>
      <c r="E8" s="21">
        <v>5443</v>
      </c>
      <c r="F8" s="22">
        <f>D8/$C$8*100</f>
        <v>62.40502831882857</v>
      </c>
      <c r="G8" s="22">
        <f>E8/$C$8*100</f>
        <v>37.594971681171437</v>
      </c>
    </row>
    <row r="9" spans="1:10" ht="24" customHeight="1" x14ac:dyDescent="0.25">
      <c r="A9" s="55" t="s">
        <v>6</v>
      </c>
      <c r="B9" s="56"/>
      <c r="C9" s="20">
        <v>5909</v>
      </c>
      <c r="D9" s="21">
        <v>3688</v>
      </c>
      <c r="E9" s="21">
        <v>2221</v>
      </c>
      <c r="F9" s="22">
        <f>D9/$C$9*100</f>
        <v>62.413267896429183</v>
      </c>
      <c r="G9" s="22">
        <f>E9/$C$9*100</f>
        <v>37.586732103570824</v>
      </c>
    </row>
    <row r="10" spans="1:10" ht="24" customHeight="1" x14ac:dyDescent="0.25">
      <c r="A10" s="55" t="s">
        <v>7</v>
      </c>
      <c r="B10" s="56"/>
      <c r="C10" s="20">
        <v>2366</v>
      </c>
      <c r="D10" s="21">
        <v>1477</v>
      </c>
      <c r="E10" s="21">
        <v>889</v>
      </c>
      <c r="F10" s="22">
        <f>D10/$C$10*100</f>
        <v>62.426035502958577</v>
      </c>
      <c r="G10" s="22">
        <f>E10/$C$10*100</f>
        <v>37.573964497041416</v>
      </c>
    </row>
    <row r="11" spans="1:10" ht="24" customHeight="1" x14ac:dyDescent="0.25">
      <c r="A11" s="55" t="s">
        <v>8</v>
      </c>
      <c r="B11" s="56"/>
      <c r="C11" s="20">
        <v>6809</v>
      </c>
      <c r="D11" s="21">
        <v>4249</v>
      </c>
      <c r="E11" s="21">
        <v>2560</v>
      </c>
      <c r="F11" s="22">
        <f>D11/$C$11*100</f>
        <v>62.402702305771776</v>
      </c>
      <c r="G11" s="22">
        <f>E11/$C$11*100</f>
        <v>37.597297694228224</v>
      </c>
    </row>
    <row r="12" spans="1:10" ht="24" customHeight="1" x14ac:dyDescent="0.25">
      <c r="A12" s="55" t="s">
        <v>9</v>
      </c>
      <c r="B12" s="56"/>
      <c r="C12" s="20">
        <v>728</v>
      </c>
      <c r="D12" s="21">
        <v>454</v>
      </c>
      <c r="E12" s="21">
        <v>274</v>
      </c>
      <c r="F12" s="22">
        <f>D12/$C$12*100</f>
        <v>62.362637362637365</v>
      </c>
      <c r="G12" s="22">
        <f>E12/$C$12*100</f>
        <v>37.637362637362635</v>
      </c>
    </row>
    <row r="13" spans="1:10" ht="24" customHeight="1" x14ac:dyDescent="0.25">
      <c r="A13" s="55" t="s">
        <v>10</v>
      </c>
      <c r="B13" s="56"/>
      <c r="C13" s="20">
        <v>1871</v>
      </c>
      <c r="D13" s="21">
        <v>1168</v>
      </c>
      <c r="E13" s="21">
        <v>703</v>
      </c>
      <c r="F13" s="22">
        <f>D13/$C$13*100</f>
        <v>62.426509887760552</v>
      </c>
      <c r="G13" s="22">
        <f>E13/$C$13*100</f>
        <v>37.57349011223944</v>
      </c>
    </row>
    <row r="14" spans="1:10" ht="24" customHeight="1" x14ac:dyDescent="0.25">
      <c r="A14" s="55" t="s">
        <v>11</v>
      </c>
      <c r="B14" s="56"/>
      <c r="C14" s="20">
        <v>839</v>
      </c>
      <c r="D14" s="21">
        <v>524</v>
      </c>
      <c r="E14" s="21">
        <v>315</v>
      </c>
      <c r="F14" s="22">
        <f>D14/$C$14*100</f>
        <v>62.455303933253873</v>
      </c>
      <c r="G14" s="22">
        <f>E14/$C$14*100</f>
        <v>37.544696066746127</v>
      </c>
    </row>
    <row r="15" spans="1:10" ht="24" customHeight="1" x14ac:dyDescent="0.25">
      <c r="A15" s="55" t="s">
        <v>12</v>
      </c>
      <c r="B15" s="56"/>
      <c r="C15" s="20">
        <v>1500</v>
      </c>
      <c r="D15" s="21">
        <v>936</v>
      </c>
      <c r="E15" s="21">
        <v>564</v>
      </c>
      <c r="F15" s="22">
        <f>D15/$C$15*100</f>
        <v>62.4</v>
      </c>
      <c r="G15" s="22">
        <f>E15/$C$15*100</f>
        <v>37.6</v>
      </c>
    </row>
    <row r="16" spans="1:10" ht="24" customHeight="1" x14ac:dyDescent="0.25">
      <c r="A16" s="55" t="s">
        <v>13</v>
      </c>
      <c r="B16" s="56"/>
      <c r="C16" s="20">
        <v>744</v>
      </c>
      <c r="D16" s="21">
        <v>464</v>
      </c>
      <c r="E16" s="21">
        <v>280</v>
      </c>
      <c r="F16" s="22">
        <f>D16/$C$16*100</f>
        <v>62.365591397849464</v>
      </c>
      <c r="G16" s="22">
        <f>E16/$C$16*100</f>
        <v>37.634408602150536</v>
      </c>
    </row>
    <row r="17" spans="1:7" ht="24" customHeight="1" x14ac:dyDescent="0.25">
      <c r="A17" s="55" t="s">
        <v>14</v>
      </c>
      <c r="B17" s="56"/>
      <c r="C17" s="20">
        <v>792</v>
      </c>
      <c r="D17" s="21">
        <v>494</v>
      </c>
      <c r="E17" s="21">
        <v>298</v>
      </c>
      <c r="F17" s="22">
        <f>D17/$C$17*100</f>
        <v>62.37373737373737</v>
      </c>
      <c r="G17" s="22">
        <f>E17/$C$17*100</f>
        <v>37.626262626262623</v>
      </c>
    </row>
    <row r="18" spans="1:7" ht="24" customHeight="1" x14ac:dyDescent="0.25">
      <c r="A18" s="55" t="s">
        <v>15</v>
      </c>
      <c r="B18" s="56"/>
      <c r="C18" s="20">
        <v>848</v>
      </c>
      <c r="D18" s="21">
        <v>529</v>
      </c>
      <c r="E18" s="21">
        <v>319</v>
      </c>
      <c r="F18" s="22">
        <f>D18/$C$18*100</f>
        <v>62.382075471698116</v>
      </c>
      <c r="G18" s="22">
        <f>E18/$C$18*100</f>
        <v>37.617924528301891</v>
      </c>
    </row>
    <row r="19" spans="1:7" ht="24" customHeight="1" x14ac:dyDescent="0.25">
      <c r="A19" s="55" t="s">
        <v>16</v>
      </c>
      <c r="B19" s="56"/>
      <c r="C19" s="20">
        <v>313</v>
      </c>
      <c r="D19" s="21">
        <v>195</v>
      </c>
      <c r="E19" s="21">
        <v>118</v>
      </c>
      <c r="F19" s="22">
        <f>D19/$C$19*100</f>
        <v>62.300319488817891</v>
      </c>
      <c r="G19" s="22">
        <f>E19/$C$19*100</f>
        <v>37.699680511182109</v>
      </c>
    </row>
    <row r="20" spans="1:7" ht="24" customHeight="1" x14ac:dyDescent="0.25">
      <c r="A20" s="61" t="s">
        <v>17</v>
      </c>
      <c r="B20" s="56"/>
      <c r="C20" s="20">
        <v>314</v>
      </c>
      <c r="D20" s="21">
        <v>196</v>
      </c>
      <c r="E20" s="21">
        <v>118</v>
      </c>
      <c r="F20" s="22">
        <f>D20/$C$20*100</f>
        <v>62.420382165605091</v>
      </c>
      <c r="G20" s="22">
        <f>E20/$C$20*100</f>
        <v>37.579617834394909</v>
      </c>
    </row>
    <row r="21" spans="1:7" ht="24" customHeight="1" x14ac:dyDescent="0.25">
      <c r="A21" s="61" t="s">
        <v>18</v>
      </c>
      <c r="B21" s="56"/>
      <c r="C21" s="20">
        <v>303</v>
      </c>
      <c r="D21" s="21">
        <v>189</v>
      </c>
      <c r="E21" s="21">
        <v>114</v>
      </c>
      <c r="F21" s="22">
        <f>D21/$C$21*100</f>
        <v>62.376237623762378</v>
      </c>
      <c r="G21" s="22">
        <f>E21/$C$21*100</f>
        <v>37.623762376237622</v>
      </c>
    </row>
    <row r="22" spans="1:7" ht="24" customHeight="1" x14ac:dyDescent="0.25">
      <c r="A22" s="61" t="s">
        <v>19</v>
      </c>
      <c r="B22" s="56"/>
      <c r="C22" s="20">
        <v>156</v>
      </c>
      <c r="D22" s="21">
        <v>97</v>
      </c>
      <c r="E22" s="21">
        <v>59</v>
      </c>
      <c r="F22" s="22">
        <f>D22/$C$22*100</f>
        <v>62.179487179487182</v>
      </c>
      <c r="G22" s="22">
        <f>E22/$C$22*100</f>
        <v>37.820512820512818</v>
      </c>
    </row>
    <row r="23" spans="1:7" ht="24" customHeight="1" x14ac:dyDescent="0.25">
      <c r="A23" s="61" t="s">
        <v>20</v>
      </c>
      <c r="B23" s="56"/>
      <c r="C23" s="20">
        <v>305</v>
      </c>
      <c r="D23" s="21">
        <v>190</v>
      </c>
      <c r="E23" s="21">
        <v>115</v>
      </c>
      <c r="F23" s="22">
        <f>D23/$C$23*100</f>
        <v>62.295081967213115</v>
      </c>
      <c r="G23" s="22">
        <f>E23/$C$23*100</f>
        <v>37.704918032786885</v>
      </c>
    </row>
    <row r="24" spans="1:7" ht="24" customHeight="1" x14ac:dyDescent="0.25">
      <c r="A24" s="61" t="s">
        <v>21</v>
      </c>
      <c r="B24" s="56"/>
      <c r="C24" s="20">
        <v>75</v>
      </c>
      <c r="D24" s="21">
        <v>47</v>
      </c>
      <c r="E24" s="21">
        <v>28</v>
      </c>
      <c r="F24" s="22">
        <f>D24/$C$24*100</f>
        <v>62.666666666666671</v>
      </c>
      <c r="G24" s="22">
        <f>E24/$C$24*100</f>
        <v>37.333333333333336</v>
      </c>
    </row>
    <row r="25" spans="1:7" ht="24" customHeight="1" x14ac:dyDescent="0.25">
      <c r="A25" s="61" t="s">
        <v>22</v>
      </c>
      <c r="B25" s="56"/>
      <c r="C25" s="20">
        <v>107</v>
      </c>
      <c r="D25" s="21">
        <v>67</v>
      </c>
      <c r="E25" s="21">
        <v>40</v>
      </c>
      <c r="F25" s="22">
        <f>D25/$C$25*100</f>
        <v>62.616822429906534</v>
      </c>
      <c r="G25" s="22">
        <f>E25/$C$25*100</f>
        <v>37.383177570093459</v>
      </c>
    </row>
    <row r="26" spans="1:7" ht="24" customHeight="1" x14ac:dyDescent="0.25">
      <c r="A26" s="61" t="s">
        <v>23</v>
      </c>
      <c r="B26" s="56"/>
      <c r="C26" s="20">
        <v>56</v>
      </c>
      <c r="D26" s="21">
        <v>35</v>
      </c>
      <c r="E26" s="21">
        <v>21</v>
      </c>
      <c r="F26" s="22">
        <f>D26/$C$26*100</f>
        <v>62.5</v>
      </c>
      <c r="G26" s="22">
        <f>E26/$C$26*100</f>
        <v>37.5</v>
      </c>
    </row>
    <row r="27" spans="1:7" ht="24" customHeight="1" x14ac:dyDescent="0.25">
      <c r="A27" s="61" t="s">
        <v>24</v>
      </c>
      <c r="B27" s="56"/>
      <c r="C27" s="20">
        <v>51</v>
      </c>
      <c r="D27" s="21">
        <v>32</v>
      </c>
      <c r="E27" s="21">
        <v>19</v>
      </c>
      <c r="F27" s="22">
        <f>D27/$C$27*100</f>
        <v>62.745098039215684</v>
      </c>
      <c r="G27" s="22">
        <f>E27/$C$27*100</f>
        <v>37.254901960784316</v>
      </c>
    </row>
    <row r="28" spans="1:7" ht="24" customHeight="1" thickBot="1" x14ac:dyDescent="0.3">
      <c r="A28" s="62" t="s">
        <v>25</v>
      </c>
      <c r="B28" s="63"/>
      <c r="C28" s="23">
        <v>18</v>
      </c>
      <c r="D28" s="24">
        <v>11</v>
      </c>
      <c r="E28" s="24">
        <v>7</v>
      </c>
      <c r="F28" s="25">
        <f>D28/$C$28*100</f>
        <v>61.111111111111114</v>
      </c>
      <c r="G28" s="25">
        <f>E28/$C$28*100</f>
        <v>38.888888888888893</v>
      </c>
    </row>
    <row r="29" spans="1:7" x14ac:dyDescent="0.25">
      <c r="A29" s="1" t="s">
        <v>3</v>
      </c>
    </row>
    <row r="30" spans="1:7" ht="17.25" customHeight="1" x14ac:dyDescent="0.25">
      <c r="A30" s="8" t="s">
        <v>31</v>
      </c>
      <c r="B30" s="8"/>
      <c r="C30" s="8"/>
      <c r="D30" s="8"/>
      <c r="E30" s="8"/>
    </row>
    <row r="31" spans="1:7" ht="17.25" customHeight="1" x14ac:dyDescent="0.25">
      <c r="A31" s="8" t="s">
        <v>29</v>
      </c>
      <c r="B31" s="7"/>
      <c r="C31" s="7"/>
      <c r="D31" s="7"/>
      <c r="E31" s="7"/>
    </row>
    <row r="32" spans="1:7" ht="17.25" customHeight="1" x14ac:dyDescent="0.25">
      <c r="A32" s="8" t="s">
        <v>30</v>
      </c>
      <c r="B32" s="7"/>
      <c r="C32" s="7"/>
      <c r="D32" s="7"/>
      <c r="E32" s="7"/>
    </row>
    <row r="33" spans="1:4" ht="17.25" customHeight="1" x14ac:dyDescent="0.25">
      <c r="A33" s="1" t="s">
        <v>37</v>
      </c>
      <c r="B33" s="3"/>
      <c r="C33" s="3"/>
      <c r="D33" s="3"/>
    </row>
    <row r="34" spans="1:4" x14ac:dyDescent="0.25">
      <c r="A34" s="1"/>
    </row>
    <row r="35" spans="1:4" x14ac:dyDescent="0.25">
      <c r="A35" s="1"/>
    </row>
  </sheetData>
  <mergeCells count="28">
    <mergeCell ref="A6:B6"/>
    <mergeCell ref="A1:G1"/>
    <mergeCell ref="A3:G3"/>
    <mergeCell ref="A4:B5"/>
    <mergeCell ref="C4:E4"/>
    <mergeCell ref="F4:G4"/>
    <mergeCell ref="A18:B18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25:B25"/>
    <mergeCell ref="A26:B26"/>
    <mergeCell ref="A27:B27"/>
    <mergeCell ref="A28:B28"/>
    <mergeCell ref="A19:B19"/>
    <mergeCell ref="A20:B20"/>
    <mergeCell ref="A21:B21"/>
    <mergeCell ref="A22:B22"/>
    <mergeCell ref="A23:B23"/>
    <mergeCell ref="A24:B2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44062-C79C-4CB8-9FE6-43F6061EA0D2}">
  <sheetPr>
    <pageSetUpPr fitToPage="1"/>
  </sheetPr>
  <dimension ref="A1:J34"/>
  <sheetViews>
    <sheetView zoomScaleNormal="100" workbookViewId="0">
      <selection activeCell="C6" sqref="C6"/>
    </sheetView>
  </sheetViews>
  <sheetFormatPr defaultRowHeight="16.5" x14ac:dyDescent="0.25"/>
  <cols>
    <col min="1" max="1" width="12.375" customWidth="1"/>
    <col min="2" max="2" width="12.375" style="2" customWidth="1"/>
    <col min="3" max="3" width="15.625" customWidth="1"/>
    <col min="4" max="4" width="11.875" customWidth="1"/>
    <col min="5" max="5" width="9.5" bestFit="1" customWidth="1"/>
    <col min="6" max="6" width="11.125" bestFit="1" customWidth="1"/>
    <col min="8" max="8" width="18.375" bestFit="1" customWidth="1"/>
  </cols>
  <sheetData>
    <row r="1" spans="1:10" ht="21" x14ac:dyDescent="0.25">
      <c r="A1" s="52" t="s">
        <v>27</v>
      </c>
      <c r="B1" s="52"/>
      <c r="C1" s="52"/>
      <c r="D1" s="52"/>
      <c r="E1" s="52"/>
      <c r="F1" s="52"/>
      <c r="G1" s="52"/>
      <c r="H1" s="29"/>
      <c r="I1" s="29"/>
    </row>
    <row r="2" spans="1:10" ht="17.25" thickBot="1" x14ac:dyDescent="0.3">
      <c r="A2" s="1"/>
      <c r="B2" s="1"/>
      <c r="C2" s="1"/>
      <c r="D2" s="1"/>
      <c r="E2" s="1"/>
      <c r="F2" s="2"/>
      <c r="G2" s="4" t="s">
        <v>1</v>
      </c>
    </row>
    <row r="3" spans="1:10" x14ac:dyDescent="0.25">
      <c r="A3" s="72"/>
      <c r="B3" s="73"/>
      <c r="C3" s="74" t="s">
        <v>38</v>
      </c>
      <c r="D3" s="74"/>
      <c r="E3" s="74"/>
      <c r="F3" s="74"/>
      <c r="G3" s="75"/>
    </row>
    <row r="4" spans="1:10" ht="31.5" customHeight="1" x14ac:dyDescent="0.25">
      <c r="A4" s="76" t="s">
        <v>34</v>
      </c>
      <c r="B4" s="77"/>
      <c r="C4" s="78" t="s">
        <v>33</v>
      </c>
      <c r="D4" s="78"/>
      <c r="E4" s="78"/>
      <c r="F4" s="79" t="s">
        <v>32</v>
      </c>
      <c r="G4" s="80"/>
    </row>
    <row r="5" spans="1:10" ht="31.5" customHeight="1" x14ac:dyDescent="0.25">
      <c r="A5" s="76"/>
      <c r="B5" s="77"/>
      <c r="C5" s="31"/>
      <c r="D5" s="30" t="s">
        <v>2</v>
      </c>
      <c r="E5" s="30" t="s">
        <v>26</v>
      </c>
      <c r="F5" s="30" t="s">
        <v>2</v>
      </c>
      <c r="G5" s="35" t="s">
        <v>26</v>
      </c>
    </row>
    <row r="6" spans="1:10" ht="24" customHeight="1" x14ac:dyDescent="0.25">
      <c r="A6" s="81" t="s">
        <v>28</v>
      </c>
      <c r="B6" s="82"/>
      <c r="C6" s="32">
        <v>134418</v>
      </c>
      <c r="D6" s="33">
        <f>SUM(D7,D8,D9,D10,D11,D12,D13,D14,D15,D16,D17,D18,D19,D20,D21,D22,D23,D24,D25,D26,D27,D28)</f>
        <v>85311</v>
      </c>
      <c r="E6" s="33">
        <f>SUM(E7,E8,E9,E10,E11,E12,E13,E14,E15,E16,E17,E18,E19,E20,E21,E22,E23,E24,E25,E26,E27,E28)</f>
        <v>48107</v>
      </c>
      <c r="F6" s="34">
        <f>D6/$C$6*100</f>
        <v>63.466946391108337</v>
      </c>
      <c r="G6" s="36">
        <f>100-F6</f>
        <v>36.533053608891663</v>
      </c>
      <c r="H6" s="27"/>
      <c r="I6" s="26"/>
      <c r="J6" s="27"/>
    </row>
    <row r="7" spans="1:10" ht="24" customHeight="1" x14ac:dyDescent="0.25">
      <c r="A7" s="71" t="s">
        <v>4</v>
      </c>
      <c r="B7" s="55"/>
      <c r="C7" s="32">
        <v>90500</v>
      </c>
      <c r="D7" s="33">
        <f>C7-E7</f>
        <v>56898</v>
      </c>
      <c r="E7" s="33">
        <v>33602</v>
      </c>
      <c r="F7" s="34">
        <f>D7/$C$7*100</f>
        <v>62.870718232044197</v>
      </c>
      <c r="G7" s="36">
        <f t="shared" ref="G7:G28" si="0">100-F7</f>
        <v>37.129281767955803</v>
      </c>
      <c r="H7" s="28"/>
    </row>
    <row r="8" spans="1:10" ht="24" customHeight="1" x14ac:dyDescent="0.25">
      <c r="A8" s="71" t="s">
        <v>5</v>
      </c>
      <c r="B8" s="55"/>
      <c r="C8" s="32">
        <v>15570</v>
      </c>
      <c r="D8" s="33">
        <f t="shared" ref="D8:D28" si="1">C8-E8</f>
        <v>10127</v>
      </c>
      <c r="E8" s="33">
        <v>5443</v>
      </c>
      <c r="F8" s="34">
        <f>D8/$C$8*100</f>
        <v>65.041746949261409</v>
      </c>
      <c r="G8" s="36">
        <f t="shared" si="0"/>
        <v>34.958253050738591</v>
      </c>
    </row>
    <row r="9" spans="1:10" ht="24" customHeight="1" x14ac:dyDescent="0.25">
      <c r="A9" s="71" t="s">
        <v>6</v>
      </c>
      <c r="B9" s="55"/>
      <c r="C9" s="32">
        <v>6569</v>
      </c>
      <c r="D9" s="33">
        <f t="shared" si="1"/>
        <v>4348</v>
      </c>
      <c r="E9" s="33">
        <v>2221</v>
      </c>
      <c r="F9" s="34">
        <f>D9/$C$9*100</f>
        <v>66.189678794337041</v>
      </c>
      <c r="G9" s="36">
        <f t="shared" si="0"/>
        <v>33.810321205662959</v>
      </c>
    </row>
    <row r="10" spans="1:10" ht="24" customHeight="1" x14ac:dyDescent="0.25">
      <c r="A10" s="71" t="s">
        <v>7</v>
      </c>
      <c r="B10" s="55"/>
      <c r="C10" s="32">
        <v>3019</v>
      </c>
      <c r="D10" s="33">
        <f t="shared" si="1"/>
        <v>2130</v>
      </c>
      <c r="E10" s="33">
        <v>889</v>
      </c>
      <c r="F10" s="34">
        <f>D10/$C$10*100</f>
        <v>70.553163299105663</v>
      </c>
      <c r="G10" s="36">
        <f t="shared" si="0"/>
        <v>29.446836700894337</v>
      </c>
    </row>
    <row r="11" spans="1:10" ht="24" customHeight="1" x14ac:dyDescent="0.25">
      <c r="A11" s="71" t="s">
        <v>8</v>
      </c>
      <c r="B11" s="55"/>
      <c r="C11" s="32">
        <v>7561</v>
      </c>
      <c r="D11" s="33">
        <f t="shared" si="1"/>
        <v>5001</v>
      </c>
      <c r="E11" s="33">
        <v>2560</v>
      </c>
      <c r="F11" s="34">
        <f>D11/$C$11*100</f>
        <v>66.142044703081609</v>
      </c>
      <c r="G11" s="36">
        <f t="shared" si="0"/>
        <v>33.857955296918391</v>
      </c>
    </row>
    <row r="12" spans="1:10" ht="24" customHeight="1" x14ac:dyDescent="0.25">
      <c r="A12" s="71" t="s">
        <v>9</v>
      </c>
      <c r="B12" s="55"/>
      <c r="C12" s="32">
        <v>730</v>
      </c>
      <c r="D12" s="33">
        <f t="shared" si="1"/>
        <v>456</v>
      </c>
      <c r="E12" s="33">
        <v>274</v>
      </c>
      <c r="F12" s="34">
        <f>D12/$C$12*100</f>
        <v>62.465753424657535</v>
      </c>
      <c r="G12" s="36">
        <f t="shared" si="0"/>
        <v>37.534246575342465</v>
      </c>
    </row>
    <row r="13" spans="1:10" ht="24" customHeight="1" x14ac:dyDescent="0.25">
      <c r="A13" s="71" t="s">
        <v>10</v>
      </c>
      <c r="B13" s="55"/>
      <c r="C13" s="32">
        <v>2145</v>
      </c>
      <c r="D13" s="33">
        <f t="shared" si="1"/>
        <v>1442</v>
      </c>
      <c r="E13" s="33">
        <v>703</v>
      </c>
      <c r="F13" s="34">
        <f>D13/$C$13*100</f>
        <v>67.226107226107217</v>
      </c>
      <c r="G13" s="36">
        <f t="shared" si="0"/>
        <v>32.773892773892783</v>
      </c>
    </row>
    <row r="14" spans="1:10" ht="24" customHeight="1" x14ac:dyDescent="0.25">
      <c r="A14" s="71" t="s">
        <v>11</v>
      </c>
      <c r="B14" s="55"/>
      <c r="C14" s="32">
        <v>858</v>
      </c>
      <c r="D14" s="33">
        <f t="shared" si="1"/>
        <v>543</v>
      </c>
      <c r="E14" s="33">
        <v>315</v>
      </c>
      <c r="F14" s="34">
        <f>D14/$C$14*100</f>
        <v>63.286713286713294</v>
      </c>
      <c r="G14" s="36">
        <f t="shared" si="0"/>
        <v>36.713286713286706</v>
      </c>
    </row>
    <row r="15" spans="1:10" ht="24" customHeight="1" x14ac:dyDescent="0.25">
      <c r="A15" s="71" t="s">
        <v>12</v>
      </c>
      <c r="B15" s="55"/>
      <c r="C15" s="32">
        <v>1640</v>
      </c>
      <c r="D15" s="33">
        <f t="shared" si="1"/>
        <v>1076</v>
      </c>
      <c r="E15" s="33">
        <v>564</v>
      </c>
      <c r="F15" s="34">
        <f>D15/$C$15*100</f>
        <v>65.609756097560975</v>
      </c>
      <c r="G15" s="36">
        <f t="shared" si="0"/>
        <v>34.390243902439025</v>
      </c>
    </row>
    <row r="16" spans="1:10" ht="24" customHeight="1" x14ac:dyDescent="0.25">
      <c r="A16" s="71" t="s">
        <v>13</v>
      </c>
      <c r="B16" s="55"/>
      <c r="C16" s="32">
        <v>866</v>
      </c>
      <c r="D16" s="33">
        <f t="shared" si="1"/>
        <v>586</v>
      </c>
      <c r="E16" s="33">
        <v>280</v>
      </c>
      <c r="F16" s="34">
        <f>D16/$C$16*100</f>
        <v>67.667436489607397</v>
      </c>
      <c r="G16" s="36">
        <f t="shared" si="0"/>
        <v>32.332563510392603</v>
      </c>
    </row>
    <row r="17" spans="1:7" ht="24" customHeight="1" x14ac:dyDescent="0.25">
      <c r="A17" s="71" t="s">
        <v>14</v>
      </c>
      <c r="B17" s="55"/>
      <c r="C17" s="32">
        <v>1058</v>
      </c>
      <c r="D17" s="33">
        <f t="shared" si="1"/>
        <v>760</v>
      </c>
      <c r="E17" s="33">
        <v>298</v>
      </c>
      <c r="F17" s="34">
        <f>D17/$C$17*100</f>
        <v>71.833648393194707</v>
      </c>
      <c r="G17" s="36">
        <f t="shared" si="0"/>
        <v>28.166351606805293</v>
      </c>
    </row>
    <row r="18" spans="1:7" ht="24" customHeight="1" x14ac:dyDescent="0.25">
      <c r="A18" s="71" t="s">
        <v>15</v>
      </c>
      <c r="B18" s="55"/>
      <c r="C18" s="32">
        <v>956</v>
      </c>
      <c r="D18" s="33">
        <f t="shared" si="1"/>
        <v>637</v>
      </c>
      <c r="E18" s="33">
        <v>319</v>
      </c>
      <c r="F18" s="34">
        <f>D18/$C$18*100</f>
        <v>66.63179916317992</v>
      </c>
      <c r="G18" s="36">
        <f t="shared" si="0"/>
        <v>33.36820083682008</v>
      </c>
    </row>
    <row r="19" spans="1:7" ht="24" customHeight="1" x14ac:dyDescent="0.25">
      <c r="A19" s="71" t="s">
        <v>16</v>
      </c>
      <c r="B19" s="55"/>
      <c r="C19" s="32">
        <v>400</v>
      </c>
      <c r="D19" s="33">
        <f t="shared" si="1"/>
        <v>282</v>
      </c>
      <c r="E19" s="33">
        <v>118</v>
      </c>
      <c r="F19" s="34">
        <f>D19/$C$19*100</f>
        <v>70.5</v>
      </c>
      <c r="G19" s="36">
        <f t="shared" si="0"/>
        <v>29.5</v>
      </c>
    </row>
    <row r="20" spans="1:7" ht="24" customHeight="1" x14ac:dyDescent="0.25">
      <c r="A20" s="68" t="s">
        <v>17</v>
      </c>
      <c r="B20" s="55"/>
      <c r="C20" s="32">
        <v>358</v>
      </c>
      <c r="D20" s="33">
        <f t="shared" si="1"/>
        <v>240</v>
      </c>
      <c r="E20" s="33">
        <v>118</v>
      </c>
      <c r="F20" s="34">
        <f>D20/$C$20*100</f>
        <v>67.039106145251395</v>
      </c>
      <c r="G20" s="36">
        <f t="shared" si="0"/>
        <v>32.960893854748605</v>
      </c>
    </row>
    <row r="21" spans="1:7" ht="24" customHeight="1" x14ac:dyDescent="0.25">
      <c r="A21" s="68" t="s">
        <v>18</v>
      </c>
      <c r="B21" s="55"/>
      <c r="C21" s="32">
        <v>329</v>
      </c>
      <c r="D21" s="33">
        <f t="shared" si="1"/>
        <v>215</v>
      </c>
      <c r="E21" s="33">
        <v>114</v>
      </c>
      <c r="F21" s="34">
        <f>D21/$C$21*100</f>
        <v>65.349544072948333</v>
      </c>
      <c r="G21" s="36">
        <f t="shared" si="0"/>
        <v>34.650455927051667</v>
      </c>
    </row>
    <row r="22" spans="1:7" ht="24" customHeight="1" x14ac:dyDescent="0.25">
      <c r="A22" s="68" t="s">
        <v>19</v>
      </c>
      <c r="B22" s="55"/>
      <c r="C22" s="32">
        <v>164</v>
      </c>
      <c r="D22" s="33">
        <f t="shared" si="1"/>
        <v>105</v>
      </c>
      <c r="E22" s="33">
        <v>59</v>
      </c>
      <c r="F22" s="34">
        <f>D22/$C$22*100</f>
        <v>64.024390243902445</v>
      </c>
      <c r="G22" s="36">
        <f t="shared" si="0"/>
        <v>35.975609756097555</v>
      </c>
    </row>
    <row r="23" spans="1:7" ht="24" customHeight="1" x14ac:dyDescent="0.25">
      <c r="A23" s="68" t="s">
        <v>20</v>
      </c>
      <c r="B23" s="55"/>
      <c r="C23" s="32">
        <v>315</v>
      </c>
      <c r="D23" s="33">
        <f t="shared" si="1"/>
        <v>200</v>
      </c>
      <c r="E23" s="33">
        <v>115</v>
      </c>
      <c r="F23" s="34">
        <f>D23/$C$23*100</f>
        <v>63.492063492063487</v>
      </c>
      <c r="G23" s="36">
        <f t="shared" si="0"/>
        <v>36.507936507936513</v>
      </c>
    </row>
    <row r="24" spans="1:7" ht="24" customHeight="1" x14ac:dyDescent="0.25">
      <c r="A24" s="68" t="s">
        <v>21</v>
      </c>
      <c r="B24" s="55"/>
      <c r="C24" s="32">
        <v>63</v>
      </c>
      <c r="D24" s="33">
        <f t="shared" si="1"/>
        <v>35</v>
      </c>
      <c r="E24" s="33">
        <v>28</v>
      </c>
      <c r="F24" s="34">
        <f>D24/$C$24*100</f>
        <v>55.555555555555557</v>
      </c>
      <c r="G24" s="36">
        <f t="shared" si="0"/>
        <v>44.444444444444443</v>
      </c>
    </row>
    <row r="25" spans="1:7" ht="24" customHeight="1" x14ac:dyDescent="0.25">
      <c r="A25" s="68" t="s">
        <v>22</v>
      </c>
      <c r="B25" s="55"/>
      <c r="C25" s="32">
        <v>191</v>
      </c>
      <c r="D25" s="33">
        <f t="shared" si="1"/>
        <v>151</v>
      </c>
      <c r="E25" s="33">
        <v>40</v>
      </c>
      <c r="F25" s="34">
        <f>D25/$C$25*100</f>
        <v>79.057591623036643</v>
      </c>
      <c r="G25" s="36">
        <f t="shared" si="0"/>
        <v>20.942408376963357</v>
      </c>
    </row>
    <row r="26" spans="1:7" ht="24" customHeight="1" x14ac:dyDescent="0.25">
      <c r="A26" s="68" t="s">
        <v>23</v>
      </c>
      <c r="B26" s="55"/>
      <c r="C26" s="32">
        <v>45</v>
      </c>
      <c r="D26" s="33">
        <f t="shared" si="1"/>
        <v>24</v>
      </c>
      <c r="E26" s="33">
        <v>21</v>
      </c>
      <c r="F26" s="34">
        <f>D26/$C$26*100</f>
        <v>53.333333333333336</v>
      </c>
      <c r="G26" s="36">
        <f t="shared" si="0"/>
        <v>46.666666666666664</v>
      </c>
    </row>
    <row r="27" spans="1:7" ht="24" customHeight="1" x14ac:dyDescent="0.25">
      <c r="A27" s="68" t="s">
        <v>24</v>
      </c>
      <c r="B27" s="55"/>
      <c r="C27" s="32">
        <v>60</v>
      </c>
      <c r="D27" s="33">
        <f t="shared" si="1"/>
        <v>41</v>
      </c>
      <c r="E27" s="33">
        <v>19</v>
      </c>
      <c r="F27" s="34">
        <f>D27/$C$27*100</f>
        <v>68.333333333333329</v>
      </c>
      <c r="G27" s="36">
        <f t="shared" si="0"/>
        <v>31.666666666666671</v>
      </c>
    </row>
    <row r="28" spans="1:7" ht="24" customHeight="1" thickBot="1" x14ac:dyDescent="0.3">
      <c r="A28" s="69" t="s">
        <v>25</v>
      </c>
      <c r="B28" s="70"/>
      <c r="C28" s="37">
        <v>21</v>
      </c>
      <c r="D28" s="38">
        <f t="shared" si="1"/>
        <v>14</v>
      </c>
      <c r="E28" s="38">
        <v>7</v>
      </c>
      <c r="F28" s="39">
        <f>D28/$C$28*100</f>
        <v>66.666666666666657</v>
      </c>
      <c r="G28" s="40">
        <f t="shared" si="0"/>
        <v>33.333333333333343</v>
      </c>
    </row>
    <row r="29" spans="1:7" x14ac:dyDescent="0.25">
      <c r="A29" s="1" t="s">
        <v>3</v>
      </c>
      <c r="C29" s="26"/>
      <c r="D29" s="26"/>
      <c r="E29" s="26"/>
    </row>
    <row r="30" spans="1:7" ht="17.25" customHeight="1" x14ac:dyDescent="0.25">
      <c r="A30" s="8" t="s">
        <v>31</v>
      </c>
      <c r="B30" s="8"/>
      <c r="D30" s="6"/>
    </row>
    <row r="31" spans="1:7" ht="17.25" customHeight="1" x14ac:dyDescent="0.25">
      <c r="A31" s="8" t="s">
        <v>29</v>
      </c>
      <c r="B31" s="7"/>
      <c r="D31" s="6"/>
    </row>
    <row r="32" spans="1:7" ht="17.25" customHeight="1" x14ac:dyDescent="0.25">
      <c r="A32" s="8" t="s">
        <v>30</v>
      </c>
      <c r="B32" s="7"/>
      <c r="D32" s="6"/>
    </row>
    <row r="33" spans="1:3" ht="17.25" customHeight="1" x14ac:dyDescent="0.25">
      <c r="A33" s="1" t="s">
        <v>39</v>
      </c>
      <c r="B33" s="3"/>
    </row>
    <row r="34" spans="1:3" x14ac:dyDescent="0.25">
      <c r="A34" s="1"/>
      <c r="C34" s="1"/>
    </row>
  </sheetData>
  <mergeCells count="29">
    <mergeCell ref="A1:G1"/>
    <mergeCell ref="A11:B11"/>
    <mergeCell ref="A3:B3"/>
    <mergeCell ref="C3:G3"/>
    <mergeCell ref="A4:B5"/>
    <mergeCell ref="C4:E4"/>
    <mergeCell ref="F4:G4"/>
    <mergeCell ref="A6:B6"/>
    <mergeCell ref="A7:B7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4:B24"/>
    <mergeCell ref="A25:B25"/>
    <mergeCell ref="A26:B26"/>
    <mergeCell ref="A27:B27"/>
    <mergeCell ref="A28:B28"/>
  </mergeCells>
  <phoneticPr fontId="1" type="noConversion"/>
  <printOptions horizontalCentered="1"/>
  <pageMargins left="0.70866141732283472" right="0.70866141732283472" top="0.59055118110236227" bottom="0.59055118110236227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DB77C-9A16-44DD-84EB-62C3C6CDE560}">
  <sheetPr>
    <pageSetUpPr fitToPage="1"/>
  </sheetPr>
  <dimension ref="A1:J35"/>
  <sheetViews>
    <sheetView topLeftCell="A10" zoomScaleNormal="100" workbookViewId="0">
      <selection activeCell="J8" sqref="J8"/>
    </sheetView>
  </sheetViews>
  <sheetFormatPr defaultRowHeight="16.5" x14ac:dyDescent="0.25"/>
  <cols>
    <col min="1" max="1" width="12.375" customWidth="1"/>
    <col min="2" max="2" width="12.375" style="2" customWidth="1"/>
    <col min="3" max="3" width="15.625" customWidth="1"/>
    <col min="4" max="4" width="11.875" customWidth="1"/>
    <col min="5" max="5" width="9.5" bestFit="1" customWidth="1"/>
    <col min="6" max="6" width="11.125" bestFit="1" customWidth="1"/>
    <col min="8" max="8" width="18.375" bestFit="1" customWidth="1"/>
    <col min="10" max="10" width="9.5" bestFit="1" customWidth="1"/>
  </cols>
  <sheetData>
    <row r="1" spans="1:10" ht="21" x14ac:dyDescent="0.25">
      <c r="A1" s="52" t="s">
        <v>27</v>
      </c>
      <c r="B1" s="52"/>
      <c r="C1" s="52"/>
      <c r="D1" s="52"/>
      <c r="E1" s="52"/>
      <c r="F1" s="52"/>
      <c r="G1" s="52"/>
      <c r="H1" s="29"/>
      <c r="I1" s="29"/>
    </row>
    <row r="2" spans="1:10" ht="17.25" thickBot="1" x14ac:dyDescent="0.3">
      <c r="A2" s="1"/>
      <c r="B2" s="1"/>
      <c r="C2" s="1"/>
      <c r="D2" s="1"/>
      <c r="E2" s="1"/>
      <c r="F2" s="2"/>
      <c r="G2" s="4" t="s">
        <v>1</v>
      </c>
    </row>
    <row r="3" spans="1:10" x14ac:dyDescent="0.25">
      <c r="A3" s="72"/>
      <c r="B3" s="73"/>
      <c r="C3" s="74" t="s">
        <v>40</v>
      </c>
      <c r="D3" s="74"/>
      <c r="E3" s="74"/>
      <c r="F3" s="74"/>
      <c r="G3" s="75"/>
    </row>
    <row r="4" spans="1:10" ht="31.5" customHeight="1" x14ac:dyDescent="0.25">
      <c r="A4" s="76" t="s">
        <v>34</v>
      </c>
      <c r="B4" s="77"/>
      <c r="C4" s="78" t="s">
        <v>33</v>
      </c>
      <c r="D4" s="78"/>
      <c r="E4" s="78"/>
      <c r="F4" s="79" t="s">
        <v>32</v>
      </c>
      <c r="G4" s="80"/>
    </row>
    <row r="5" spans="1:10" ht="31.5" customHeight="1" x14ac:dyDescent="0.25">
      <c r="A5" s="76"/>
      <c r="B5" s="77"/>
      <c r="C5" s="49"/>
      <c r="D5" s="30" t="s">
        <v>2</v>
      </c>
      <c r="E5" s="30" t="s">
        <v>26</v>
      </c>
      <c r="F5" s="30" t="s">
        <v>2</v>
      </c>
      <c r="G5" s="35" t="s">
        <v>26</v>
      </c>
    </row>
    <row r="6" spans="1:10" ht="24" customHeight="1" x14ac:dyDescent="0.25">
      <c r="A6" s="81" t="s">
        <v>28</v>
      </c>
      <c r="B6" s="82"/>
      <c r="C6" s="47">
        <v>138405</v>
      </c>
      <c r="D6" s="33">
        <f>SUM(D7,D8,D9,D10,D11,D12,D13,D14,D15,D16,D17,D18,D19,D20,D21,D22,D23,D24,D25,D26,D27,D28)</f>
        <v>91297</v>
      </c>
      <c r="E6" s="33">
        <f>SUM(E7,E8,E9,E10,E11,E12,E13,E14,E15,E16,E17,E18,E19,E20,E21,E22,E23,E24,E25,E26,E27,E28)</f>
        <v>47108</v>
      </c>
      <c r="F6" s="34">
        <f>D6/$C$6*100</f>
        <v>65.963657382320008</v>
      </c>
      <c r="G6" s="36">
        <f>100-F6</f>
        <v>34.036342617679992</v>
      </c>
      <c r="H6" s="27"/>
      <c r="I6" s="27"/>
      <c r="J6" s="27"/>
    </row>
    <row r="7" spans="1:10" ht="24" customHeight="1" x14ac:dyDescent="0.25">
      <c r="A7" s="71" t="s">
        <v>4</v>
      </c>
      <c r="B7" s="55"/>
      <c r="C7" s="46">
        <v>100572</v>
      </c>
      <c r="D7" s="33">
        <f>C7-E7</f>
        <v>66970</v>
      </c>
      <c r="E7" s="33">
        <v>33602</v>
      </c>
      <c r="F7" s="34">
        <f>D7/$C$7*100</f>
        <v>66.589110289146078</v>
      </c>
      <c r="G7" s="36">
        <f t="shared" ref="G7:G28" si="0">100-F7</f>
        <v>33.410889710853922</v>
      </c>
      <c r="H7" s="28"/>
    </row>
    <row r="8" spans="1:10" ht="24" customHeight="1" x14ac:dyDescent="0.25">
      <c r="A8" s="71" t="s">
        <v>5</v>
      </c>
      <c r="B8" s="55"/>
      <c r="C8" s="46">
        <v>14549</v>
      </c>
      <c r="D8" s="33">
        <f t="shared" ref="D8:D28" si="1">C8-E8</f>
        <v>9106</v>
      </c>
      <c r="E8" s="33">
        <v>5443</v>
      </c>
      <c r="F8" s="34">
        <f>D8/$C$8*100</f>
        <v>62.588494054574198</v>
      </c>
      <c r="G8" s="36">
        <f t="shared" si="0"/>
        <v>37.411505945425802</v>
      </c>
    </row>
    <row r="9" spans="1:10" ht="24" customHeight="1" x14ac:dyDescent="0.25">
      <c r="A9" s="71" t="s">
        <v>6</v>
      </c>
      <c r="B9" s="55"/>
      <c r="C9" s="46">
        <v>4872</v>
      </c>
      <c r="D9" s="33">
        <f t="shared" si="1"/>
        <v>2651</v>
      </c>
      <c r="E9" s="33">
        <v>2221</v>
      </c>
      <c r="F9" s="34">
        <f>D9/$C$9*100</f>
        <v>54.412972085385881</v>
      </c>
      <c r="G9" s="36">
        <f t="shared" si="0"/>
        <v>45.587027914614119</v>
      </c>
    </row>
    <row r="10" spans="1:10" ht="24" customHeight="1" x14ac:dyDescent="0.25">
      <c r="A10" s="71" t="s">
        <v>7</v>
      </c>
      <c r="B10" s="55"/>
      <c r="C10" s="46">
        <v>7633</v>
      </c>
      <c r="D10" s="33">
        <f t="shared" si="1"/>
        <v>6744</v>
      </c>
      <c r="E10" s="33">
        <v>889</v>
      </c>
      <c r="F10" s="34">
        <f>D10/$C$10*100</f>
        <v>88.353203196646149</v>
      </c>
      <c r="G10" s="36">
        <f t="shared" si="0"/>
        <v>11.646796803353851</v>
      </c>
    </row>
    <row r="11" spans="1:10" ht="24" customHeight="1" x14ac:dyDescent="0.25">
      <c r="A11" s="71" t="s">
        <v>8</v>
      </c>
      <c r="B11" s="55"/>
      <c r="C11" s="46">
        <v>2061</v>
      </c>
      <c r="D11" s="33">
        <f t="shared" si="1"/>
        <v>493</v>
      </c>
      <c r="E11" s="33">
        <v>1568</v>
      </c>
      <c r="F11" s="34">
        <f>D11/$C$11*100</f>
        <v>23.920426977195536</v>
      </c>
      <c r="G11" s="36">
        <f t="shared" si="0"/>
        <v>76.079573022804468</v>
      </c>
    </row>
    <row r="12" spans="1:10" ht="24" customHeight="1" x14ac:dyDescent="0.25">
      <c r="A12" s="71" t="s">
        <v>9</v>
      </c>
      <c r="B12" s="55"/>
      <c r="C12" s="46">
        <v>2373</v>
      </c>
      <c r="D12" s="33">
        <f t="shared" si="1"/>
        <v>2106</v>
      </c>
      <c r="E12" s="33">
        <v>267</v>
      </c>
      <c r="F12" s="34">
        <f>D12/$C$12*100</f>
        <v>88.748419721871059</v>
      </c>
      <c r="G12" s="36">
        <f t="shared" si="0"/>
        <v>11.251580278128941</v>
      </c>
    </row>
    <row r="13" spans="1:10" ht="24" customHeight="1" x14ac:dyDescent="0.25">
      <c r="A13" s="71" t="s">
        <v>10</v>
      </c>
      <c r="B13" s="55"/>
      <c r="C13" s="46">
        <v>958</v>
      </c>
      <c r="D13" s="33">
        <f t="shared" si="1"/>
        <v>255</v>
      </c>
      <c r="E13" s="33">
        <v>703</v>
      </c>
      <c r="F13" s="34">
        <f>D13/$C$13*100</f>
        <v>26.617954070981209</v>
      </c>
      <c r="G13" s="36">
        <f t="shared" si="0"/>
        <v>73.382045929018787</v>
      </c>
    </row>
    <row r="14" spans="1:10" ht="24" customHeight="1" x14ac:dyDescent="0.25">
      <c r="A14" s="71" t="s">
        <v>11</v>
      </c>
      <c r="B14" s="55"/>
      <c r="C14" s="46">
        <v>663</v>
      </c>
      <c r="D14" s="33">
        <f t="shared" si="1"/>
        <v>348</v>
      </c>
      <c r="E14" s="33">
        <v>315</v>
      </c>
      <c r="F14" s="34">
        <f>D14/$C$14*100</f>
        <v>52.488687782805435</v>
      </c>
      <c r="G14" s="36">
        <f t="shared" si="0"/>
        <v>47.511312217194565</v>
      </c>
    </row>
    <row r="15" spans="1:10" ht="24" customHeight="1" x14ac:dyDescent="0.25">
      <c r="A15" s="71" t="s">
        <v>12</v>
      </c>
      <c r="B15" s="55"/>
      <c r="C15" s="46">
        <v>637</v>
      </c>
      <c r="D15" s="33">
        <f t="shared" si="1"/>
        <v>73</v>
      </c>
      <c r="E15" s="33">
        <v>564</v>
      </c>
      <c r="F15" s="34">
        <f>D15/$C$15*100</f>
        <v>11.459968602825747</v>
      </c>
      <c r="G15" s="36">
        <f t="shared" si="0"/>
        <v>88.540031397174261</v>
      </c>
    </row>
    <row r="16" spans="1:10" ht="24" customHeight="1" x14ac:dyDescent="0.25">
      <c r="A16" s="71" t="s">
        <v>13</v>
      </c>
      <c r="B16" s="55"/>
      <c r="C16" s="46">
        <v>1072</v>
      </c>
      <c r="D16" s="33">
        <f t="shared" si="1"/>
        <v>792</v>
      </c>
      <c r="E16" s="33">
        <v>280</v>
      </c>
      <c r="F16" s="34">
        <f>D16/$C$16*100</f>
        <v>73.880597014925371</v>
      </c>
      <c r="G16" s="36">
        <f t="shared" si="0"/>
        <v>26.119402985074629</v>
      </c>
    </row>
    <row r="17" spans="1:7" ht="24" customHeight="1" x14ac:dyDescent="0.25">
      <c r="A17" s="71" t="s">
        <v>14</v>
      </c>
      <c r="B17" s="55"/>
      <c r="C17" s="46">
        <v>967</v>
      </c>
      <c r="D17" s="33">
        <f t="shared" si="1"/>
        <v>669</v>
      </c>
      <c r="E17" s="33">
        <v>298</v>
      </c>
      <c r="F17" s="34">
        <f>D17/$C$17*100</f>
        <v>69.183040330920377</v>
      </c>
      <c r="G17" s="36">
        <f t="shared" si="0"/>
        <v>30.816959669079623</v>
      </c>
    </row>
    <row r="18" spans="1:7" ht="24" customHeight="1" x14ac:dyDescent="0.25">
      <c r="A18" s="71" t="s">
        <v>15</v>
      </c>
      <c r="B18" s="55"/>
      <c r="C18" s="46">
        <v>449</v>
      </c>
      <c r="D18" s="33">
        <f t="shared" si="1"/>
        <v>130</v>
      </c>
      <c r="E18" s="33">
        <v>319</v>
      </c>
      <c r="F18" s="34">
        <f>D18/$C$18*100</f>
        <v>28.953229398663698</v>
      </c>
      <c r="G18" s="36">
        <f t="shared" si="0"/>
        <v>71.046770601336306</v>
      </c>
    </row>
    <row r="19" spans="1:7" ht="24" customHeight="1" x14ac:dyDescent="0.25">
      <c r="A19" s="71" t="s">
        <v>16</v>
      </c>
      <c r="B19" s="55"/>
      <c r="C19" s="46">
        <v>421</v>
      </c>
      <c r="D19" s="33">
        <f t="shared" si="1"/>
        <v>303</v>
      </c>
      <c r="E19" s="33">
        <v>118</v>
      </c>
      <c r="F19" s="34">
        <f>D19/$C$19*100</f>
        <v>71.971496437054626</v>
      </c>
      <c r="G19" s="36">
        <f t="shared" si="0"/>
        <v>28.028503562945374</v>
      </c>
    </row>
    <row r="20" spans="1:7" ht="24" customHeight="1" x14ac:dyDescent="0.25">
      <c r="A20" s="68" t="s">
        <v>17</v>
      </c>
      <c r="B20" s="55"/>
      <c r="C20" s="46">
        <v>210</v>
      </c>
      <c r="D20" s="33">
        <f t="shared" si="1"/>
        <v>92</v>
      </c>
      <c r="E20" s="33">
        <v>118</v>
      </c>
      <c r="F20" s="34">
        <f>D20/$C$20*100</f>
        <v>43.80952380952381</v>
      </c>
      <c r="G20" s="36">
        <f t="shared" si="0"/>
        <v>56.19047619047619</v>
      </c>
    </row>
    <row r="21" spans="1:7" ht="24" customHeight="1" x14ac:dyDescent="0.25">
      <c r="A21" s="68" t="s">
        <v>18</v>
      </c>
      <c r="B21" s="55"/>
      <c r="C21" s="46">
        <v>209</v>
      </c>
      <c r="D21" s="33">
        <f t="shared" si="1"/>
        <v>95</v>
      </c>
      <c r="E21" s="33">
        <v>114</v>
      </c>
      <c r="F21" s="34">
        <f>D21/$C$21*100</f>
        <v>45.454545454545453</v>
      </c>
      <c r="G21" s="36">
        <f t="shared" si="0"/>
        <v>54.545454545454547</v>
      </c>
    </row>
    <row r="22" spans="1:7" ht="24" customHeight="1" x14ac:dyDescent="0.25">
      <c r="A22" s="68" t="s">
        <v>19</v>
      </c>
      <c r="B22" s="55"/>
      <c r="C22" s="46">
        <v>283</v>
      </c>
      <c r="D22" s="33">
        <f t="shared" si="1"/>
        <v>224</v>
      </c>
      <c r="E22" s="33">
        <v>59</v>
      </c>
      <c r="F22" s="34">
        <f>D22/$C$22*100</f>
        <v>79.15194346289752</v>
      </c>
      <c r="G22" s="36">
        <f t="shared" si="0"/>
        <v>20.84805653710248</v>
      </c>
    </row>
    <row r="23" spans="1:7" ht="24" customHeight="1" x14ac:dyDescent="0.25">
      <c r="A23" s="68" t="s">
        <v>20</v>
      </c>
      <c r="B23" s="55"/>
      <c r="C23" s="46">
        <v>167</v>
      </c>
      <c r="D23" s="33">
        <f t="shared" si="1"/>
        <v>52</v>
      </c>
      <c r="E23" s="33">
        <v>115</v>
      </c>
      <c r="F23" s="34">
        <f>D23/$C$23*100</f>
        <v>31.137724550898206</v>
      </c>
      <c r="G23" s="36">
        <f t="shared" si="0"/>
        <v>68.862275449101787</v>
      </c>
    </row>
    <row r="24" spans="1:7" ht="24" customHeight="1" x14ac:dyDescent="0.25">
      <c r="A24" s="68" t="s">
        <v>21</v>
      </c>
      <c r="B24" s="55"/>
      <c r="C24" s="46">
        <v>114</v>
      </c>
      <c r="D24" s="33">
        <f t="shared" si="1"/>
        <v>86</v>
      </c>
      <c r="E24" s="33">
        <v>28</v>
      </c>
      <c r="F24" s="34">
        <f>D24/$C$24*100</f>
        <v>75.438596491228068</v>
      </c>
      <c r="G24" s="36">
        <f t="shared" si="0"/>
        <v>24.561403508771932</v>
      </c>
    </row>
    <row r="25" spans="1:7" ht="24" customHeight="1" x14ac:dyDescent="0.25">
      <c r="A25" s="68" t="s">
        <v>22</v>
      </c>
      <c r="B25" s="55"/>
      <c r="C25" s="46">
        <v>75</v>
      </c>
      <c r="D25" s="33">
        <f t="shared" si="1"/>
        <v>35</v>
      </c>
      <c r="E25" s="33">
        <v>40</v>
      </c>
      <c r="F25" s="34">
        <f>D25/$C$25*100</f>
        <v>46.666666666666664</v>
      </c>
      <c r="G25" s="36">
        <f t="shared" si="0"/>
        <v>53.333333333333336</v>
      </c>
    </row>
    <row r="26" spans="1:7" ht="24" customHeight="1" x14ac:dyDescent="0.25">
      <c r="A26" s="68" t="s">
        <v>23</v>
      </c>
      <c r="B26" s="55"/>
      <c r="C26" s="46">
        <v>52</v>
      </c>
      <c r="D26" s="33">
        <f t="shared" si="1"/>
        <v>31</v>
      </c>
      <c r="E26" s="33">
        <v>21</v>
      </c>
      <c r="F26" s="34">
        <f>D26/$C$26*100</f>
        <v>59.615384615384613</v>
      </c>
      <c r="G26" s="36">
        <f t="shared" si="0"/>
        <v>40.384615384615387</v>
      </c>
    </row>
    <row r="27" spans="1:7" ht="24" customHeight="1" x14ac:dyDescent="0.25">
      <c r="A27" s="68" t="s">
        <v>24</v>
      </c>
      <c r="B27" s="55"/>
      <c r="C27" s="46">
        <v>53</v>
      </c>
      <c r="D27" s="33">
        <f t="shared" si="1"/>
        <v>34</v>
      </c>
      <c r="E27" s="33">
        <v>19</v>
      </c>
      <c r="F27" s="34">
        <f>D27/$C$27*100</f>
        <v>64.15094339622641</v>
      </c>
      <c r="G27" s="36">
        <f t="shared" si="0"/>
        <v>35.84905660377359</v>
      </c>
    </row>
    <row r="28" spans="1:7" ht="24" customHeight="1" thickBot="1" x14ac:dyDescent="0.3">
      <c r="A28" s="69" t="s">
        <v>25</v>
      </c>
      <c r="B28" s="70"/>
      <c r="C28" s="48">
        <v>15</v>
      </c>
      <c r="D28" s="38">
        <f t="shared" si="1"/>
        <v>8</v>
      </c>
      <c r="E28" s="38">
        <v>7</v>
      </c>
      <c r="F28" s="39">
        <f>D28/$C$28*100</f>
        <v>53.333333333333336</v>
      </c>
      <c r="G28" s="40">
        <f t="shared" si="0"/>
        <v>46.666666666666664</v>
      </c>
    </row>
    <row r="29" spans="1:7" ht="24" customHeight="1" x14ac:dyDescent="0.25">
      <c r="A29" s="42"/>
      <c r="B29" s="43"/>
      <c r="C29" s="41"/>
      <c r="D29" s="44"/>
      <c r="E29" s="44"/>
      <c r="F29" s="45"/>
      <c r="G29" s="45"/>
    </row>
    <row r="30" spans="1:7" x14ac:dyDescent="0.25">
      <c r="A30" s="1" t="s">
        <v>3</v>
      </c>
      <c r="C30" s="26"/>
      <c r="D30" s="26"/>
      <c r="E30" s="26"/>
    </row>
    <row r="31" spans="1:7" ht="17.25" customHeight="1" x14ac:dyDescent="0.25">
      <c r="A31" s="8" t="s">
        <v>31</v>
      </c>
      <c r="B31" s="8"/>
      <c r="D31" s="6"/>
    </row>
    <row r="32" spans="1:7" ht="17.25" customHeight="1" x14ac:dyDescent="0.25">
      <c r="A32" s="8" t="s">
        <v>29</v>
      </c>
      <c r="B32" s="7"/>
      <c r="D32" s="6"/>
    </row>
    <row r="33" spans="1:4" ht="17.25" customHeight="1" x14ac:dyDescent="0.25">
      <c r="A33" s="8" t="s">
        <v>30</v>
      </c>
      <c r="B33" s="7"/>
      <c r="D33" s="6"/>
    </row>
    <row r="34" spans="1:4" ht="17.25" customHeight="1" x14ac:dyDescent="0.25">
      <c r="A34" s="1" t="s">
        <v>41</v>
      </c>
      <c r="B34" s="3"/>
    </row>
    <row r="35" spans="1:4" x14ac:dyDescent="0.25">
      <c r="A35" s="1"/>
      <c r="C35" s="1"/>
    </row>
  </sheetData>
  <mergeCells count="29">
    <mergeCell ref="A24:B24"/>
    <mergeCell ref="A25:B25"/>
    <mergeCell ref="A26:B26"/>
    <mergeCell ref="A27:B27"/>
    <mergeCell ref="A28:B28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11:B11"/>
    <mergeCell ref="A1:G1"/>
    <mergeCell ref="A3:B3"/>
    <mergeCell ref="C3:G3"/>
    <mergeCell ref="A4:B5"/>
    <mergeCell ref="C4:E4"/>
    <mergeCell ref="F4:G4"/>
    <mergeCell ref="A6:B6"/>
    <mergeCell ref="A7:B7"/>
    <mergeCell ref="A8:B8"/>
    <mergeCell ref="A9:B9"/>
    <mergeCell ref="A10:B10"/>
  </mergeCells>
  <phoneticPr fontId="1" type="noConversion"/>
  <printOptions horizontalCentered="1"/>
  <pageMargins left="0.70866141732283472" right="0.70866141732283472" top="0.59055118110236227" bottom="0.59055118110236227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753F9-3700-4DB0-B110-9A2B75B5E0CF}">
  <sheetPr>
    <pageSetUpPr fitToPage="1"/>
  </sheetPr>
  <dimension ref="A1:J35"/>
  <sheetViews>
    <sheetView tabSelected="1" topLeftCell="A15" zoomScaleNormal="100" workbookViewId="0">
      <selection activeCell="D8" sqref="D8"/>
    </sheetView>
  </sheetViews>
  <sheetFormatPr defaultRowHeight="16.5" x14ac:dyDescent="0.25"/>
  <cols>
    <col min="1" max="1" width="12.375" customWidth="1"/>
    <col min="2" max="2" width="12.375" style="2" customWidth="1"/>
    <col min="3" max="3" width="15.625" customWidth="1"/>
    <col min="4" max="4" width="11.875" customWidth="1"/>
    <col min="5" max="5" width="9.5" bestFit="1" customWidth="1"/>
    <col min="6" max="6" width="11.125" bestFit="1" customWidth="1"/>
    <col min="8" max="8" width="18.375" bestFit="1" customWidth="1"/>
    <col min="10" max="10" width="9.5" bestFit="1" customWidth="1"/>
  </cols>
  <sheetData>
    <row r="1" spans="1:10" ht="21" x14ac:dyDescent="0.25">
      <c r="A1" s="52" t="s">
        <v>27</v>
      </c>
      <c r="B1" s="52"/>
      <c r="C1" s="52"/>
      <c r="D1" s="52"/>
      <c r="E1" s="52"/>
      <c r="F1" s="52"/>
      <c r="G1" s="52"/>
      <c r="H1" s="29"/>
      <c r="I1" s="29"/>
    </row>
    <row r="2" spans="1:10" ht="17.25" thickBot="1" x14ac:dyDescent="0.3">
      <c r="A2" s="1"/>
      <c r="B2" s="1"/>
      <c r="C2" s="1"/>
      <c r="D2" s="1"/>
      <c r="E2" s="1"/>
      <c r="F2" s="2"/>
      <c r="G2" s="4" t="s">
        <v>1</v>
      </c>
    </row>
    <row r="3" spans="1:10" x14ac:dyDescent="0.25">
      <c r="A3" s="72"/>
      <c r="B3" s="73"/>
      <c r="C3" s="74" t="s">
        <v>42</v>
      </c>
      <c r="D3" s="74"/>
      <c r="E3" s="74"/>
      <c r="F3" s="74"/>
      <c r="G3" s="75"/>
    </row>
    <row r="4" spans="1:10" ht="31.5" customHeight="1" x14ac:dyDescent="0.25">
      <c r="A4" s="76" t="s">
        <v>34</v>
      </c>
      <c r="B4" s="77"/>
      <c r="C4" s="78" t="s">
        <v>33</v>
      </c>
      <c r="D4" s="78"/>
      <c r="E4" s="78"/>
      <c r="F4" s="79" t="s">
        <v>32</v>
      </c>
      <c r="G4" s="80"/>
    </row>
    <row r="5" spans="1:10" ht="31.5" customHeight="1" x14ac:dyDescent="0.25">
      <c r="A5" s="76"/>
      <c r="B5" s="77"/>
      <c r="C5" s="49"/>
      <c r="D5" s="50" t="s">
        <v>2</v>
      </c>
      <c r="E5" s="50" t="s">
        <v>26</v>
      </c>
      <c r="F5" s="50" t="s">
        <v>2</v>
      </c>
      <c r="G5" s="51" t="s">
        <v>26</v>
      </c>
    </row>
    <row r="6" spans="1:10" ht="24" customHeight="1" x14ac:dyDescent="0.25">
      <c r="A6" s="81" t="s">
        <v>28</v>
      </c>
      <c r="B6" s="82"/>
      <c r="C6" s="47">
        <v>3205</v>
      </c>
      <c r="D6" s="33">
        <f>SUM(D7:D11)</f>
        <v>1628</v>
      </c>
      <c r="E6" s="33">
        <f>SUM(E7:E11)</f>
        <v>1577</v>
      </c>
      <c r="F6" s="34">
        <f>D6/C6*100</f>
        <v>50.795631825273013</v>
      </c>
      <c r="G6" s="36">
        <f>E6/C6*100</f>
        <v>49.204368174726987</v>
      </c>
      <c r="H6" s="27"/>
      <c r="I6" s="27"/>
      <c r="J6" s="27"/>
    </row>
    <row r="7" spans="1:10" ht="24" customHeight="1" x14ac:dyDescent="0.25">
      <c r="A7" s="71" t="s">
        <v>4</v>
      </c>
      <c r="B7" s="55"/>
      <c r="C7" s="46">
        <v>2919</v>
      </c>
      <c r="D7" s="33">
        <v>1488</v>
      </c>
      <c r="E7" s="33">
        <v>1431</v>
      </c>
      <c r="F7" s="34">
        <f t="shared" ref="F7:F11" si="0">D7/C7*100</f>
        <v>50.976361767728676</v>
      </c>
      <c r="G7" s="36">
        <f t="shared" ref="G7:G11" si="1">E7/C7*100</f>
        <v>49.023638232271324</v>
      </c>
      <c r="H7" s="28"/>
    </row>
    <row r="8" spans="1:10" ht="24" customHeight="1" x14ac:dyDescent="0.25">
      <c r="A8" s="71" t="s">
        <v>5</v>
      </c>
      <c r="B8" s="55"/>
      <c r="C8" s="46">
        <v>25</v>
      </c>
      <c r="D8" s="33">
        <v>11</v>
      </c>
      <c r="E8" s="33">
        <v>14</v>
      </c>
      <c r="F8" s="34">
        <f t="shared" si="0"/>
        <v>44</v>
      </c>
      <c r="G8" s="36">
        <f t="shared" si="1"/>
        <v>56.000000000000007</v>
      </c>
    </row>
    <row r="9" spans="1:10" ht="24" customHeight="1" x14ac:dyDescent="0.25">
      <c r="A9" s="71" t="s">
        <v>6</v>
      </c>
      <c r="B9" s="55"/>
      <c r="C9" s="46"/>
      <c r="D9" s="33"/>
      <c r="E9" s="33"/>
      <c r="F9" s="34"/>
      <c r="G9" s="36"/>
    </row>
    <row r="10" spans="1:10" ht="24" customHeight="1" x14ac:dyDescent="0.25">
      <c r="A10" s="71" t="s">
        <v>7</v>
      </c>
      <c r="B10" s="55"/>
      <c r="C10" s="46"/>
      <c r="D10" s="33"/>
      <c r="E10" s="33"/>
      <c r="F10" s="34"/>
      <c r="G10" s="36"/>
    </row>
    <row r="11" spans="1:10" ht="24" customHeight="1" x14ac:dyDescent="0.25">
      <c r="A11" s="71" t="s">
        <v>8</v>
      </c>
      <c r="B11" s="55"/>
      <c r="C11" s="46">
        <v>261</v>
      </c>
      <c r="D11" s="33">
        <v>129</v>
      </c>
      <c r="E11" s="33">
        <v>132</v>
      </c>
      <c r="F11" s="34">
        <f t="shared" si="0"/>
        <v>49.425287356321839</v>
      </c>
      <c r="G11" s="36">
        <f t="shared" si="1"/>
        <v>50.574712643678168</v>
      </c>
    </row>
    <row r="12" spans="1:10" ht="24" customHeight="1" x14ac:dyDescent="0.25">
      <c r="A12" s="71" t="s">
        <v>9</v>
      </c>
      <c r="B12" s="55"/>
      <c r="C12" s="46"/>
      <c r="D12" s="33"/>
      <c r="E12" s="33"/>
      <c r="F12" s="34"/>
      <c r="G12" s="36"/>
    </row>
    <row r="13" spans="1:10" ht="24" customHeight="1" x14ac:dyDescent="0.25">
      <c r="A13" s="71" t="s">
        <v>10</v>
      </c>
      <c r="B13" s="55"/>
      <c r="C13" s="46"/>
      <c r="D13" s="33"/>
      <c r="E13" s="33"/>
      <c r="F13" s="34"/>
      <c r="G13" s="36"/>
    </row>
    <row r="14" spans="1:10" ht="24" customHeight="1" x14ac:dyDescent="0.25">
      <c r="A14" s="71" t="s">
        <v>11</v>
      </c>
      <c r="B14" s="55"/>
      <c r="C14" s="46"/>
      <c r="D14" s="33"/>
      <c r="E14" s="33"/>
      <c r="F14" s="34"/>
      <c r="G14" s="36"/>
    </row>
    <row r="15" spans="1:10" ht="24" customHeight="1" x14ac:dyDescent="0.25">
      <c r="A15" s="71" t="s">
        <v>12</v>
      </c>
      <c r="B15" s="55"/>
      <c r="C15" s="46"/>
      <c r="D15" s="33"/>
      <c r="E15" s="33"/>
      <c r="F15" s="34"/>
      <c r="G15" s="36"/>
    </row>
    <row r="16" spans="1:10" ht="24" customHeight="1" x14ac:dyDescent="0.25">
      <c r="A16" s="71" t="s">
        <v>13</v>
      </c>
      <c r="B16" s="55"/>
      <c r="C16" s="46"/>
      <c r="D16" s="33"/>
      <c r="E16" s="33"/>
      <c r="F16" s="34"/>
      <c r="G16" s="36"/>
    </row>
    <row r="17" spans="1:7" ht="24" customHeight="1" x14ac:dyDescent="0.25">
      <c r="A17" s="71" t="s">
        <v>14</v>
      </c>
      <c r="B17" s="55"/>
      <c r="C17" s="46"/>
      <c r="D17" s="33"/>
      <c r="E17" s="33"/>
      <c r="F17" s="34"/>
      <c r="G17" s="36"/>
    </row>
    <row r="18" spans="1:7" ht="24" customHeight="1" x14ac:dyDescent="0.25">
      <c r="A18" s="71" t="s">
        <v>15</v>
      </c>
      <c r="B18" s="55"/>
      <c r="C18" s="46"/>
      <c r="D18" s="33"/>
      <c r="E18" s="33"/>
      <c r="F18" s="34"/>
      <c r="G18" s="36"/>
    </row>
    <row r="19" spans="1:7" ht="24" customHeight="1" x14ac:dyDescent="0.25">
      <c r="A19" s="71" t="s">
        <v>16</v>
      </c>
      <c r="B19" s="55"/>
      <c r="C19" s="46"/>
      <c r="D19" s="33"/>
      <c r="E19" s="33"/>
      <c r="F19" s="34"/>
      <c r="G19" s="36"/>
    </row>
    <row r="20" spans="1:7" ht="24" customHeight="1" x14ac:dyDescent="0.25">
      <c r="A20" s="68" t="s">
        <v>17</v>
      </c>
      <c r="B20" s="55"/>
      <c r="C20" s="46"/>
      <c r="D20" s="33"/>
      <c r="E20" s="33"/>
      <c r="F20" s="34"/>
      <c r="G20" s="36"/>
    </row>
    <row r="21" spans="1:7" ht="24" customHeight="1" x14ac:dyDescent="0.25">
      <c r="A21" s="68" t="s">
        <v>18</v>
      </c>
      <c r="B21" s="55"/>
      <c r="C21" s="46"/>
      <c r="D21" s="33"/>
      <c r="E21" s="33"/>
      <c r="F21" s="34"/>
      <c r="G21" s="36"/>
    </row>
    <row r="22" spans="1:7" ht="24" customHeight="1" x14ac:dyDescent="0.25">
      <c r="A22" s="68" t="s">
        <v>19</v>
      </c>
      <c r="B22" s="55"/>
      <c r="C22" s="46"/>
      <c r="D22" s="33"/>
      <c r="E22" s="33"/>
      <c r="F22" s="34"/>
      <c r="G22" s="36"/>
    </row>
    <row r="23" spans="1:7" ht="24" customHeight="1" x14ac:dyDescent="0.25">
      <c r="A23" s="68" t="s">
        <v>20</v>
      </c>
      <c r="B23" s="55"/>
      <c r="C23" s="46"/>
      <c r="D23" s="33"/>
      <c r="E23" s="33"/>
      <c r="F23" s="34"/>
      <c r="G23" s="36"/>
    </row>
    <row r="24" spans="1:7" ht="24" customHeight="1" x14ac:dyDescent="0.25">
      <c r="A24" s="68" t="s">
        <v>21</v>
      </c>
      <c r="B24" s="55"/>
      <c r="C24" s="46"/>
      <c r="D24" s="33"/>
      <c r="E24" s="33"/>
      <c r="F24" s="34"/>
      <c r="G24" s="36"/>
    </row>
    <row r="25" spans="1:7" ht="24" customHeight="1" x14ac:dyDescent="0.25">
      <c r="A25" s="68" t="s">
        <v>22</v>
      </c>
      <c r="B25" s="55"/>
      <c r="C25" s="46"/>
      <c r="D25" s="33"/>
      <c r="E25" s="33"/>
      <c r="F25" s="34"/>
      <c r="G25" s="36"/>
    </row>
    <row r="26" spans="1:7" ht="24" customHeight="1" x14ac:dyDescent="0.25">
      <c r="A26" s="68" t="s">
        <v>23</v>
      </c>
      <c r="B26" s="55"/>
      <c r="C26" s="46"/>
      <c r="D26" s="33"/>
      <c r="E26" s="33"/>
      <c r="F26" s="34"/>
      <c r="G26" s="36"/>
    </row>
    <row r="27" spans="1:7" ht="24" customHeight="1" x14ac:dyDescent="0.25">
      <c r="A27" s="68" t="s">
        <v>24</v>
      </c>
      <c r="B27" s="55"/>
      <c r="C27" s="46"/>
      <c r="D27" s="33"/>
      <c r="E27" s="33"/>
      <c r="F27" s="34"/>
      <c r="G27" s="36"/>
    </row>
    <row r="28" spans="1:7" ht="24" customHeight="1" thickBot="1" x14ac:dyDescent="0.3">
      <c r="A28" s="69" t="s">
        <v>25</v>
      </c>
      <c r="B28" s="70"/>
      <c r="C28" s="48"/>
      <c r="D28" s="38"/>
      <c r="E28" s="38"/>
      <c r="F28" s="39"/>
      <c r="G28" s="40"/>
    </row>
    <row r="29" spans="1:7" ht="24" customHeight="1" x14ac:dyDescent="0.25">
      <c r="A29" s="42"/>
      <c r="B29" s="43"/>
      <c r="C29" s="41"/>
      <c r="D29" s="44"/>
      <c r="E29" s="44"/>
      <c r="F29" s="45"/>
      <c r="G29" s="45"/>
    </row>
    <row r="30" spans="1:7" x14ac:dyDescent="0.25">
      <c r="A30" s="1" t="s">
        <v>3</v>
      </c>
      <c r="C30" s="26"/>
      <c r="D30" s="26"/>
      <c r="E30" s="26"/>
    </row>
    <row r="31" spans="1:7" ht="17.25" customHeight="1" x14ac:dyDescent="0.25">
      <c r="A31" s="8" t="s">
        <v>31</v>
      </c>
      <c r="B31" s="8"/>
      <c r="D31" s="6"/>
    </row>
    <row r="32" spans="1:7" ht="17.25" customHeight="1" x14ac:dyDescent="0.25">
      <c r="A32" s="8" t="s">
        <v>29</v>
      </c>
      <c r="B32" s="7"/>
      <c r="D32" s="6"/>
    </row>
    <row r="33" spans="1:4" ht="17.25" customHeight="1" x14ac:dyDescent="0.25">
      <c r="A33" s="8" t="s">
        <v>30</v>
      </c>
      <c r="B33" s="7"/>
      <c r="D33" s="6"/>
    </row>
    <row r="34" spans="1:4" ht="17.25" customHeight="1" x14ac:dyDescent="0.25">
      <c r="A34" s="1" t="s">
        <v>41</v>
      </c>
      <c r="B34" s="3"/>
    </row>
    <row r="35" spans="1:4" x14ac:dyDescent="0.25">
      <c r="A35" s="1"/>
      <c r="C35" s="1"/>
    </row>
  </sheetData>
  <mergeCells count="29">
    <mergeCell ref="A24:B24"/>
    <mergeCell ref="A25:B25"/>
    <mergeCell ref="A26:B26"/>
    <mergeCell ref="A27:B27"/>
    <mergeCell ref="A28:B28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11:B11"/>
    <mergeCell ref="A1:G1"/>
    <mergeCell ref="A3:B3"/>
    <mergeCell ref="C3:G3"/>
    <mergeCell ref="A4:B5"/>
    <mergeCell ref="C4:E4"/>
    <mergeCell ref="F4:G4"/>
    <mergeCell ref="A6:B6"/>
    <mergeCell ref="A7:B7"/>
    <mergeCell ref="A8:B8"/>
    <mergeCell ref="A9:B9"/>
    <mergeCell ref="A10:B10"/>
  </mergeCells>
  <phoneticPr fontId="1" type="noConversion"/>
  <printOptions horizontalCentered="1"/>
  <pageMargins left="0.70866141732283472" right="0.70866141732283472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6</vt:i4>
      </vt:variant>
    </vt:vector>
  </HeadingPairs>
  <TitlesOfParts>
    <vt:vector size="12" baseType="lpstr">
      <vt:lpstr>109年</vt:lpstr>
      <vt:lpstr>110年</vt:lpstr>
      <vt:lpstr>111年</vt:lpstr>
      <vt:lpstr>112年 </vt:lpstr>
      <vt:lpstr>113年</vt:lpstr>
      <vt:lpstr>114年 </vt:lpstr>
      <vt:lpstr>'109年'!Print_Area</vt:lpstr>
      <vt:lpstr>'110年'!Print_Area</vt:lpstr>
      <vt:lpstr>'111年'!Print_Area</vt:lpstr>
      <vt:lpstr>'112年 '!Print_Area</vt:lpstr>
      <vt:lpstr>'113年'!Print_Area</vt:lpstr>
      <vt:lpstr>'114年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weltech</cp:lastModifiedBy>
  <cp:lastPrinted>2024-05-16T01:13:41Z</cp:lastPrinted>
  <dcterms:created xsi:type="dcterms:W3CDTF">2017-09-13T08:39:35Z</dcterms:created>
  <dcterms:modified xsi:type="dcterms:W3CDTF">2026-05-28T01:13:17Z</dcterms:modified>
</cp:coreProperties>
</file>