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840" activeTab="9"/>
  </bookViews>
  <sheets>
    <sheet name="105年" sheetId="2" r:id="rId1"/>
    <sheet name="106年" sheetId="3" r:id="rId2"/>
    <sheet name="107年" sheetId="4" r:id="rId3"/>
    <sheet name="108年 " sheetId="5" r:id="rId4"/>
    <sheet name="109年" sheetId="6" r:id="rId5"/>
    <sheet name="110年" sheetId="7" r:id="rId6"/>
    <sheet name="111年 " sheetId="8" r:id="rId7"/>
    <sheet name="112年 " sheetId="9" r:id="rId8"/>
    <sheet name="113年 " sheetId="10" r:id="rId9"/>
    <sheet name="114年" sheetId="11" r:id="rId10"/>
  </sheets>
  <definedNames>
    <definedName name="_xlnm.Print_Area" localSheetId="0">'105年'!$A$1:$L$50</definedName>
    <definedName name="_xlnm.Print_Area" localSheetId="1">'106年'!$A$1:$L$50</definedName>
    <definedName name="_xlnm.Print_Area" localSheetId="2">'107年'!$A$1:$L$50</definedName>
    <definedName name="_xlnm.Print_Area" localSheetId="3">'108年 '!$A$1:$L$59</definedName>
    <definedName name="_xlnm.Print_Area" localSheetId="4">'109年'!$A$1:$L$60</definedName>
    <definedName name="_xlnm.Print_Area" localSheetId="5">'110年'!$A$1:$L$60</definedName>
    <definedName name="_xlnm.Print_Area" localSheetId="6">'111年 '!$A$1:$L$60</definedName>
    <definedName name="_xlnm.Print_Area" localSheetId="7">'112年 '!$A$1:$L$60</definedName>
    <definedName name="_xlnm.Print_Area" localSheetId="8">'113年 '!$A$1:$L$60</definedName>
    <definedName name="_xlnm.Print_Area" localSheetId="9">'114年'!$A$1:$L$60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1" l="1"/>
  <c r="L56" i="11" s="1"/>
  <c r="E54" i="11"/>
  <c r="K56" i="11" s="1"/>
  <c r="D54" i="11"/>
  <c r="J56" i="11" s="1"/>
  <c r="C54" i="11"/>
  <c r="I56" i="11" s="1"/>
  <c r="F51" i="11"/>
  <c r="L52" i="11" s="1"/>
  <c r="E51" i="11"/>
  <c r="K53" i="11" s="1"/>
  <c r="D51" i="11"/>
  <c r="J53" i="11" s="1"/>
  <c r="C51" i="11"/>
  <c r="I53" i="11" s="1"/>
  <c r="F48" i="11"/>
  <c r="L49" i="11" s="1"/>
  <c r="E48" i="11"/>
  <c r="K50" i="11" s="1"/>
  <c r="D48" i="11"/>
  <c r="J50" i="11" s="1"/>
  <c r="C48" i="11"/>
  <c r="I50" i="11" s="1"/>
  <c r="F45" i="11"/>
  <c r="L46" i="11" s="1"/>
  <c r="E45" i="11"/>
  <c r="K46" i="11" s="1"/>
  <c r="D45" i="11"/>
  <c r="J47" i="11" s="1"/>
  <c r="C45" i="11"/>
  <c r="I47" i="11" s="1"/>
  <c r="F42" i="11"/>
  <c r="L44" i="11" s="1"/>
  <c r="E42" i="11"/>
  <c r="K43" i="11" s="1"/>
  <c r="D42" i="11"/>
  <c r="J44" i="11" s="1"/>
  <c r="C42" i="11"/>
  <c r="I44" i="11" s="1"/>
  <c r="F39" i="11"/>
  <c r="L41" i="11" s="1"/>
  <c r="E39" i="11"/>
  <c r="K40" i="11" s="1"/>
  <c r="D39" i="11"/>
  <c r="J41" i="11" s="1"/>
  <c r="C39" i="11"/>
  <c r="I41" i="11" s="1"/>
  <c r="F36" i="11"/>
  <c r="L37" i="11" s="1"/>
  <c r="E36" i="11"/>
  <c r="K38" i="11" s="1"/>
  <c r="D36" i="11"/>
  <c r="J38" i="11" s="1"/>
  <c r="C36" i="11"/>
  <c r="I38" i="11" s="1"/>
  <c r="F33" i="11"/>
  <c r="L34" i="11" s="1"/>
  <c r="E33" i="11"/>
  <c r="K34" i="11" s="1"/>
  <c r="D33" i="11"/>
  <c r="J35" i="11" s="1"/>
  <c r="C33" i="11"/>
  <c r="I35" i="11" s="1"/>
  <c r="F30" i="11"/>
  <c r="L31" i="11" s="1"/>
  <c r="E30" i="11"/>
  <c r="K32" i="11" s="1"/>
  <c r="D30" i="11"/>
  <c r="J32" i="11" s="1"/>
  <c r="C30" i="11"/>
  <c r="I32" i="11" s="1"/>
  <c r="F27" i="11"/>
  <c r="L29" i="11" s="1"/>
  <c r="E27" i="11"/>
  <c r="K29" i="11" s="1"/>
  <c r="D27" i="11"/>
  <c r="J29" i="11" s="1"/>
  <c r="C27" i="11"/>
  <c r="I29" i="11" s="1"/>
  <c r="F24" i="11"/>
  <c r="L26" i="11" s="1"/>
  <c r="E24" i="11"/>
  <c r="K26" i="11" s="1"/>
  <c r="D24" i="11"/>
  <c r="J26" i="11" s="1"/>
  <c r="C24" i="11"/>
  <c r="I26" i="11" s="1"/>
  <c r="F21" i="11"/>
  <c r="L23" i="11" s="1"/>
  <c r="E21" i="11"/>
  <c r="K22" i="11" s="1"/>
  <c r="D21" i="11"/>
  <c r="J23" i="11" s="1"/>
  <c r="C21" i="11"/>
  <c r="I23" i="11" s="1"/>
  <c r="F18" i="11"/>
  <c r="L20" i="11" s="1"/>
  <c r="E18" i="11"/>
  <c r="K20" i="11" s="1"/>
  <c r="D18" i="11"/>
  <c r="J20" i="11" s="1"/>
  <c r="C18" i="11"/>
  <c r="I20" i="11" s="1"/>
  <c r="F15" i="11"/>
  <c r="L17" i="11" s="1"/>
  <c r="E15" i="11"/>
  <c r="K17" i="11" s="1"/>
  <c r="D15" i="11"/>
  <c r="J17" i="11" s="1"/>
  <c r="C15" i="11"/>
  <c r="I17" i="11" s="1"/>
  <c r="F12" i="11"/>
  <c r="L14" i="11" s="1"/>
  <c r="E12" i="11"/>
  <c r="K14" i="11" s="1"/>
  <c r="D12" i="11"/>
  <c r="J14" i="11" s="1"/>
  <c r="C12" i="11"/>
  <c r="I14" i="11" s="1"/>
  <c r="F9" i="11"/>
  <c r="L11" i="11" s="1"/>
  <c r="E9" i="11"/>
  <c r="K10" i="11" s="1"/>
  <c r="D9" i="11"/>
  <c r="J11" i="11" s="1"/>
  <c r="C9" i="11"/>
  <c r="I11" i="11" s="1"/>
  <c r="F6" i="11"/>
  <c r="L7" i="11" s="1"/>
  <c r="E6" i="11"/>
  <c r="K8" i="11" s="1"/>
  <c r="D6" i="11"/>
  <c r="J8" i="11" s="1"/>
  <c r="C6" i="11"/>
  <c r="I8" i="11" s="1"/>
  <c r="K19" i="11" l="1"/>
  <c r="K18" i="11" s="1"/>
  <c r="K37" i="11"/>
  <c r="K31" i="11"/>
  <c r="K30" i="11" s="1"/>
  <c r="K25" i="11"/>
  <c r="K24" i="11" s="1"/>
  <c r="K13" i="11"/>
  <c r="K7" i="11"/>
  <c r="K6" i="11" s="1"/>
  <c r="K12" i="11"/>
  <c r="K36" i="11"/>
  <c r="K11" i="11"/>
  <c r="K9" i="11" s="1"/>
  <c r="K23" i="11"/>
  <c r="K21" i="11" s="1"/>
  <c r="K35" i="11"/>
  <c r="K33" i="11" s="1"/>
  <c r="K16" i="11"/>
  <c r="K15" i="11" s="1"/>
  <c r="K28" i="11"/>
  <c r="K27" i="11" s="1"/>
  <c r="L45" i="11"/>
  <c r="K41" i="11"/>
  <c r="K39" i="11" s="1"/>
  <c r="K44" i="11"/>
  <c r="K42" i="11" s="1"/>
  <c r="K47" i="11"/>
  <c r="K45" i="11" s="1"/>
  <c r="K49" i="11"/>
  <c r="K48" i="11" s="1"/>
  <c r="K52" i="11"/>
  <c r="K51" i="11" s="1"/>
  <c r="K55" i="11"/>
  <c r="K54" i="11" s="1"/>
  <c r="L8" i="11"/>
  <c r="L6" i="11" s="1"/>
  <c r="L13" i="11"/>
  <c r="L12" i="11" s="1"/>
  <c r="L16" i="11"/>
  <c r="L15" i="11" s="1"/>
  <c r="L19" i="11"/>
  <c r="L18" i="11" s="1"/>
  <c r="L22" i="11"/>
  <c r="L21" i="11" s="1"/>
  <c r="L25" i="11"/>
  <c r="L24" i="11" s="1"/>
  <c r="L28" i="11"/>
  <c r="L27" i="11" s="1"/>
  <c r="L32" i="11"/>
  <c r="L30" i="11" s="1"/>
  <c r="L35" i="11"/>
  <c r="L33" i="11" s="1"/>
  <c r="L38" i="11"/>
  <c r="L36" i="11" s="1"/>
  <c r="L40" i="11"/>
  <c r="L39" i="11" s="1"/>
  <c r="L43" i="11"/>
  <c r="L42" i="11" s="1"/>
  <c r="L47" i="11"/>
  <c r="L50" i="11"/>
  <c r="L48" i="11" s="1"/>
  <c r="L53" i="11"/>
  <c r="L51" i="11" s="1"/>
  <c r="L55" i="11"/>
  <c r="L54" i="11" s="1"/>
  <c r="I7" i="11"/>
  <c r="I6" i="11" s="1"/>
  <c r="I10" i="11"/>
  <c r="I9" i="11" s="1"/>
  <c r="I13" i="11"/>
  <c r="I12" i="11" s="1"/>
  <c r="I16" i="11"/>
  <c r="I15" i="11" s="1"/>
  <c r="I19" i="11"/>
  <c r="I18" i="11" s="1"/>
  <c r="I22" i="11"/>
  <c r="I21" i="11" s="1"/>
  <c r="I25" i="11"/>
  <c r="I24" i="11" s="1"/>
  <c r="I28" i="11"/>
  <c r="I27" i="11" s="1"/>
  <c r="I31" i="11"/>
  <c r="I30" i="11" s="1"/>
  <c r="I34" i="11"/>
  <c r="I33" i="11" s="1"/>
  <c r="I37" i="11"/>
  <c r="I36" i="11" s="1"/>
  <c r="I40" i="11"/>
  <c r="I39" i="11" s="1"/>
  <c r="I43" i="11"/>
  <c r="I42" i="11" s="1"/>
  <c r="I46" i="11"/>
  <c r="I45" i="11" s="1"/>
  <c r="I49" i="11"/>
  <c r="I48" i="11" s="1"/>
  <c r="I52" i="11"/>
  <c r="I51" i="11" s="1"/>
  <c r="I55" i="11"/>
  <c r="I54" i="11" s="1"/>
  <c r="L10" i="11"/>
  <c r="L9" i="11" s="1"/>
  <c r="J7" i="11"/>
  <c r="J6" i="11" s="1"/>
  <c r="J10" i="11"/>
  <c r="J9" i="11" s="1"/>
  <c r="J13" i="11"/>
  <c r="J12" i="11" s="1"/>
  <c r="J16" i="11"/>
  <c r="J15" i="11" s="1"/>
  <c r="J19" i="11"/>
  <c r="J18" i="11" s="1"/>
  <c r="J22" i="11"/>
  <c r="J21" i="11" s="1"/>
  <c r="J25" i="11"/>
  <c r="J24" i="11" s="1"/>
  <c r="J28" i="11"/>
  <c r="J27" i="11" s="1"/>
  <c r="J31" i="11"/>
  <c r="J30" i="11" s="1"/>
  <c r="J34" i="11"/>
  <c r="J33" i="11" s="1"/>
  <c r="J37" i="11"/>
  <c r="J36" i="11" s="1"/>
  <c r="J40" i="11"/>
  <c r="J39" i="11" s="1"/>
  <c r="J43" i="11"/>
  <c r="J42" i="11" s="1"/>
  <c r="J46" i="11"/>
  <c r="J45" i="11" s="1"/>
  <c r="J49" i="11"/>
  <c r="J48" i="11" s="1"/>
  <c r="J52" i="11"/>
  <c r="J51" i="11" s="1"/>
  <c r="J55" i="11"/>
  <c r="J54" i="11" s="1"/>
  <c r="F6" i="10"/>
  <c r="E6" i="10"/>
  <c r="K8" i="10" s="1"/>
  <c r="D6" i="10"/>
  <c r="C6" i="10"/>
  <c r="F54" i="10"/>
  <c r="L56" i="10" s="1"/>
  <c r="E54" i="10"/>
  <c r="K56" i="10" s="1"/>
  <c r="D54" i="10"/>
  <c r="J56" i="10" s="1"/>
  <c r="C54" i="10"/>
  <c r="I56" i="10" s="1"/>
  <c r="F51" i="10"/>
  <c r="L53" i="10" s="1"/>
  <c r="E51" i="10"/>
  <c r="K53" i="10" s="1"/>
  <c r="D51" i="10"/>
  <c r="J53" i="10" s="1"/>
  <c r="C51" i="10"/>
  <c r="I53" i="10" s="1"/>
  <c r="F48" i="10"/>
  <c r="L50" i="10" s="1"/>
  <c r="E48" i="10"/>
  <c r="K50" i="10" s="1"/>
  <c r="D48" i="10"/>
  <c r="J50" i="10" s="1"/>
  <c r="C48" i="10"/>
  <c r="I50" i="10" s="1"/>
  <c r="F45" i="10"/>
  <c r="L47" i="10" s="1"/>
  <c r="E45" i="10"/>
  <c r="K47" i="10" s="1"/>
  <c r="D45" i="10"/>
  <c r="J47" i="10" s="1"/>
  <c r="C45" i="10"/>
  <c r="I47" i="10" s="1"/>
  <c r="F42" i="10"/>
  <c r="L44" i="10" s="1"/>
  <c r="E42" i="10"/>
  <c r="K44" i="10" s="1"/>
  <c r="D42" i="10"/>
  <c r="J44" i="10" s="1"/>
  <c r="C42" i="10"/>
  <c r="F39" i="10"/>
  <c r="L41" i="10" s="1"/>
  <c r="E39" i="10"/>
  <c r="K41" i="10" s="1"/>
  <c r="D39" i="10"/>
  <c r="J40" i="10" s="1"/>
  <c r="C39" i="10"/>
  <c r="I41" i="10" s="1"/>
  <c r="I38" i="10"/>
  <c r="F36" i="10"/>
  <c r="L38" i="10" s="1"/>
  <c r="E36" i="10"/>
  <c r="K38" i="10" s="1"/>
  <c r="D36" i="10"/>
  <c r="J37" i="10" s="1"/>
  <c r="C36" i="10"/>
  <c r="I37" i="10" s="1"/>
  <c r="I36" i="10" s="1"/>
  <c r="F33" i="10"/>
  <c r="L35" i="10" s="1"/>
  <c r="E33" i="10"/>
  <c r="K35" i="10" s="1"/>
  <c r="D33" i="10"/>
  <c r="J35" i="10" s="1"/>
  <c r="C33" i="10"/>
  <c r="I35" i="10" s="1"/>
  <c r="F30" i="10"/>
  <c r="L32" i="10" s="1"/>
  <c r="E30" i="10"/>
  <c r="K32" i="10" s="1"/>
  <c r="D30" i="10"/>
  <c r="J32" i="10" s="1"/>
  <c r="C30" i="10"/>
  <c r="I32" i="10" s="1"/>
  <c r="F27" i="10"/>
  <c r="L29" i="10" s="1"/>
  <c r="E27" i="10"/>
  <c r="K29" i="10" s="1"/>
  <c r="D27" i="10"/>
  <c r="J28" i="10" s="1"/>
  <c r="C27" i="10"/>
  <c r="I29" i="10" s="1"/>
  <c r="F24" i="10"/>
  <c r="L26" i="10" s="1"/>
  <c r="E24" i="10"/>
  <c r="K26" i="10" s="1"/>
  <c r="D24" i="10"/>
  <c r="J26" i="10" s="1"/>
  <c r="C24" i="10"/>
  <c r="I26" i="10" s="1"/>
  <c r="F21" i="10"/>
  <c r="L23" i="10" s="1"/>
  <c r="E21" i="10"/>
  <c r="K23" i="10" s="1"/>
  <c r="D21" i="10"/>
  <c r="J23" i="10" s="1"/>
  <c r="C21" i="10"/>
  <c r="I23" i="10" s="1"/>
  <c r="F18" i="10"/>
  <c r="L20" i="10" s="1"/>
  <c r="E18" i="10"/>
  <c r="K20" i="10" s="1"/>
  <c r="D18" i="10"/>
  <c r="J20" i="10" s="1"/>
  <c r="C18" i="10"/>
  <c r="I20" i="10" s="1"/>
  <c r="F15" i="10"/>
  <c r="L17" i="10" s="1"/>
  <c r="E15" i="10"/>
  <c r="K17" i="10" s="1"/>
  <c r="D15" i="10"/>
  <c r="J16" i="10" s="1"/>
  <c r="C15" i="10"/>
  <c r="I17" i="10" s="1"/>
  <c r="F12" i="10"/>
  <c r="L14" i="10" s="1"/>
  <c r="E12" i="10"/>
  <c r="K14" i="10" s="1"/>
  <c r="D12" i="10"/>
  <c r="J13" i="10" s="1"/>
  <c r="C12" i="10"/>
  <c r="I14" i="10" s="1"/>
  <c r="F9" i="10"/>
  <c r="L11" i="10" s="1"/>
  <c r="E9" i="10"/>
  <c r="K11" i="10" s="1"/>
  <c r="D9" i="10"/>
  <c r="J11" i="10" s="1"/>
  <c r="C9" i="10"/>
  <c r="I11" i="10" s="1"/>
  <c r="L8" i="10"/>
  <c r="J8" i="10"/>
  <c r="J6" i="10" s="1"/>
  <c r="I8" i="10"/>
  <c r="L7" i="10"/>
  <c r="J7" i="10"/>
  <c r="I7" i="10"/>
  <c r="L6" i="10"/>
  <c r="I16" i="9"/>
  <c r="I7" i="9"/>
  <c r="F54" i="9"/>
  <c r="L56" i="9" s="1"/>
  <c r="E54" i="9"/>
  <c r="K56" i="9" s="1"/>
  <c r="D54" i="9"/>
  <c r="J56" i="9" s="1"/>
  <c r="C54" i="9"/>
  <c r="I55" i="9" s="1"/>
  <c r="F51" i="9"/>
  <c r="L53" i="9" s="1"/>
  <c r="E51" i="9"/>
  <c r="K53" i="9" s="1"/>
  <c r="D51" i="9"/>
  <c r="J53" i="9" s="1"/>
  <c r="C51" i="9"/>
  <c r="I52" i="9" s="1"/>
  <c r="F48" i="9"/>
  <c r="L50" i="9" s="1"/>
  <c r="E48" i="9"/>
  <c r="K50" i="9" s="1"/>
  <c r="D48" i="9"/>
  <c r="J50" i="9" s="1"/>
  <c r="C48" i="9"/>
  <c r="I49" i="9" s="1"/>
  <c r="F45" i="9"/>
  <c r="L47" i="9" s="1"/>
  <c r="E45" i="9"/>
  <c r="K47" i="9" s="1"/>
  <c r="D45" i="9"/>
  <c r="J47" i="9" s="1"/>
  <c r="C45" i="9"/>
  <c r="I47" i="9" s="1"/>
  <c r="F42" i="9"/>
  <c r="L44" i="9" s="1"/>
  <c r="E42" i="9"/>
  <c r="K44" i="9" s="1"/>
  <c r="D42" i="9"/>
  <c r="J44" i="9" s="1"/>
  <c r="C42" i="9"/>
  <c r="I44" i="9" s="1"/>
  <c r="F39" i="9"/>
  <c r="L41" i="9" s="1"/>
  <c r="E39" i="9"/>
  <c r="K41" i="9" s="1"/>
  <c r="D39" i="9"/>
  <c r="J41" i="9" s="1"/>
  <c r="C39" i="9"/>
  <c r="I40" i="9" s="1"/>
  <c r="F36" i="9"/>
  <c r="L38" i="9" s="1"/>
  <c r="E36" i="9"/>
  <c r="K38" i="9" s="1"/>
  <c r="D36" i="9"/>
  <c r="J38" i="9" s="1"/>
  <c r="C36" i="9"/>
  <c r="I38" i="9" s="1"/>
  <c r="F33" i="9"/>
  <c r="L35" i="9" s="1"/>
  <c r="E33" i="9"/>
  <c r="K35" i="9" s="1"/>
  <c r="D33" i="9"/>
  <c r="J35" i="9" s="1"/>
  <c r="C33" i="9"/>
  <c r="I34" i="9" s="1"/>
  <c r="F30" i="9"/>
  <c r="L32" i="9" s="1"/>
  <c r="E30" i="9"/>
  <c r="K32" i="9" s="1"/>
  <c r="D30" i="9"/>
  <c r="J32" i="9" s="1"/>
  <c r="C30" i="9"/>
  <c r="I32" i="9" s="1"/>
  <c r="F27" i="9"/>
  <c r="L29" i="9" s="1"/>
  <c r="E27" i="9"/>
  <c r="K29" i="9" s="1"/>
  <c r="D27" i="9"/>
  <c r="J29" i="9" s="1"/>
  <c r="C27" i="9"/>
  <c r="I29" i="9" s="1"/>
  <c r="F24" i="9"/>
  <c r="L26" i="9" s="1"/>
  <c r="E24" i="9"/>
  <c r="K26" i="9" s="1"/>
  <c r="D24" i="9"/>
  <c r="J26" i="9" s="1"/>
  <c r="C24" i="9"/>
  <c r="I26" i="9" s="1"/>
  <c r="F21" i="9"/>
  <c r="L23" i="9" s="1"/>
  <c r="E21" i="9"/>
  <c r="K23" i="9" s="1"/>
  <c r="D21" i="9"/>
  <c r="J23" i="9" s="1"/>
  <c r="C21" i="9"/>
  <c r="I22" i="9" s="1"/>
  <c r="F18" i="9"/>
  <c r="L20" i="9" s="1"/>
  <c r="E18" i="9"/>
  <c r="K20" i="9" s="1"/>
  <c r="D18" i="9"/>
  <c r="J20" i="9" s="1"/>
  <c r="C18" i="9"/>
  <c r="I19" i="9" s="1"/>
  <c r="F15" i="9"/>
  <c r="L17" i="9" s="1"/>
  <c r="E15" i="9"/>
  <c r="K17" i="9" s="1"/>
  <c r="D15" i="9"/>
  <c r="J17" i="9" s="1"/>
  <c r="C15" i="9"/>
  <c r="I17" i="9" s="1"/>
  <c r="F12" i="9"/>
  <c r="L14" i="9" s="1"/>
  <c r="E12" i="9"/>
  <c r="K14" i="9" s="1"/>
  <c r="D12" i="9"/>
  <c r="J14" i="9" s="1"/>
  <c r="C12" i="9"/>
  <c r="I14" i="9" s="1"/>
  <c r="F9" i="9"/>
  <c r="L11" i="9" s="1"/>
  <c r="E9" i="9"/>
  <c r="K11" i="9" s="1"/>
  <c r="D9" i="9"/>
  <c r="J11" i="9" s="1"/>
  <c r="C9" i="9"/>
  <c r="I11" i="9" s="1"/>
  <c r="L8" i="9"/>
  <c r="K8" i="9"/>
  <c r="J8" i="9"/>
  <c r="I8" i="9"/>
  <c r="L7" i="9"/>
  <c r="K7" i="9"/>
  <c r="J7" i="9"/>
  <c r="I6" i="9"/>
  <c r="L6" i="9"/>
  <c r="K6" i="9"/>
  <c r="J6" i="9"/>
  <c r="F54" i="8"/>
  <c r="L56" i="8" s="1"/>
  <c r="E54" i="8"/>
  <c r="K56" i="8" s="1"/>
  <c r="D54" i="8"/>
  <c r="J56" i="8" s="1"/>
  <c r="C54" i="8"/>
  <c r="I55" i="8" s="1"/>
  <c r="F51" i="8"/>
  <c r="L53" i="8" s="1"/>
  <c r="E51" i="8"/>
  <c r="K53" i="8" s="1"/>
  <c r="D51" i="8"/>
  <c r="J53" i="8" s="1"/>
  <c r="C51" i="8"/>
  <c r="I52" i="8" s="1"/>
  <c r="F48" i="8"/>
  <c r="L50" i="8" s="1"/>
  <c r="E48" i="8"/>
  <c r="K50" i="8" s="1"/>
  <c r="D48" i="8"/>
  <c r="J50" i="8" s="1"/>
  <c r="C48" i="8"/>
  <c r="I49" i="8" s="1"/>
  <c r="F45" i="8"/>
  <c r="L47" i="8" s="1"/>
  <c r="E45" i="8"/>
  <c r="K47" i="8" s="1"/>
  <c r="D45" i="8"/>
  <c r="J47" i="8" s="1"/>
  <c r="C45" i="8"/>
  <c r="I47" i="8" s="1"/>
  <c r="F42" i="8"/>
  <c r="L44" i="8" s="1"/>
  <c r="E42" i="8"/>
  <c r="K44" i="8" s="1"/>
  <c r="D42" i="8"/>
  <c r="J44" i="8" s="1"/>
  <c r="C42" i="8"/>
  <c r="I43" i="8" s="1"/>
  <c r="F39" i="8"/>
  <c r="L41" i="8" s="1"/>
  <c r="E39" i="8"/>
  <c r="K41" i="8" s="1"/>
  <c r="D39" i="8"/>
  <c r="J41" i="8" s="1"/>
  <c r="C39" i="8"/>
  <c r="I41" i="8" s="1"/>
  <c r="F36" i="8"/>
  <c r="L38" i="8" s="1"/>
  <c r="E36" i="8"/>
  <c r="K38" i="8" s="1"/>
  <c r="D36" i="8"/>
  <c r="J38" i="8" s="1"/>
  <c r="C36" i="8"/>
  <c r="I37" i="8" s="1"/>
  <c r="F33" i="8"/>
  <c r="L35" i="8" s="1"/>
  <c r="E33" i="8"/>
  <c r="K35" i="8" s="1"/>
  <c r="D33" i="8"/>
  <c r="J35" i="8" s="1"/>
  <c r="C33" i="8"/>
  <c r="I35" i="8" s="1"/>
  <c r="F30" i="8"/>
  <c r="L32" i="8" s="1"/>
  <c r="E30" i="8"/>
  <c r="K32" i="8" s="1"/>
  <c r="D30" i="8"/>
  <c r="J32" i="8" s="1"/>
  <c r="C30" i="8"/>
  <c r="I31" i="8" s="1"/>
  <c r="F27" i="8"/>
  <c r="L29" i="8" s="1"/>
  <c r="E27" i="8"/>
  <c r="K29" i="8" s="1"/>
  <c r="D27" i="8"/>
  <c r="J29" i="8" s="1"/>
  <c r="C27" i="8"/>
  <c r="I29" i="8" s="1"/>
  <c r="F24" i="8"/>
  <c r="L26" i="8" s="1"/>
  <c r="E24" i="8"/>
  <c r="K26" i="8" s="1"/>
  <c r="D24" i="8"/>
  <c r="J26" i="8" s="1"/>
  <c r="C24" i="8"/>
  <c r="I25" i="8" s="1"/>
  <c r="F21" i="8"/>
  <c r="L23" i="8" s="1"/>
  <c r="E21" i="8"/>
  <c r="K23" i="8" s="1"/>
  <c r="D21" i="8"/>
  <c r="J23" i="8" s="1"/>
  <c r="C21" i="8"/>
  <c r="I23" i="8" s="1"/>
  <c r="F18" i="8"/>
  <c r="L20" i="8" s="1"/>
  <c r="E18" i="8"/>
  <c r="K20" i="8" s="1"/>
  <c r="D18" i="8"/>
  <c r="J20" i="8" s="1"/>
  <c r="C18" i="8"/>
  <c r="I20" i="8" s="1"/>
  <c r="F15" i="8"/>
  <c r="L17" i="8" s="1"/>
  <c r="E15" i="8"/>
  <c r="K17" i="8" s="1"/>
  <c r="D15" i="8"/>
  <c r="J17" i="8" s="1"/>
  <c r="C15" i="8"/>
  <c r="I16" i="8" s="1"/>
  <c r="F12" i="8"/>
  <c r="L14" i="8" s="1"/>
  <c r="E12" i="8"/>
  <c r="K14" i="8" s="1"/>
  <c r="D12" i="8"/>
  <c r="J14" i="8" s="1"/>
  <c r="C12" i="8"/>
  <c r="I13" i="8" s="1"/>
  <c r="F9" i="8"/>
  <c r="L11" i="8" s="1"/>
  <c r="E9" i="8"/>
  <c r="K11" i="8" s="1"/>
  <c r="D9" i="8"/>
  <c r="J11" i="8" s="1"/>
  <c r="C9" i="8"/>
  <c r="I11" i="8" s="1"/>
  <c r="L8" i="8"/>
  <c r="K8" i="8"/>
  <c r="J8" i="8"/>
  <c r="I8" i="8"/>
  <c r="D6" i="7"/>
  <c r="L55" i="7"/>
  <c r="F54" i="7"/>
  <c r="L56" i="7" s="1"/>
  <c r="E54" i="7"/>
  <c r="K56" i="7" s="1"/>
  <c r="D54" i="7"/>
  <c r="J56" i="7" s="1"/>
  <c r="C54" i="7"/>
  <c r="I56" i="7" s="1"/>
  <c r="F51" i="7"/>
  <c r="L53" i="7" s="1"/>
  <c r="E51" i="7"/>
  <c r="K53" i="7" s="1"/>
  <c r="D51" i="7"/>
  <c r="J53" i="7" s="1"/>
  <c r="C51" i="7"/>
  <c r="I53" i="7" s="1"/>
  <c r="F48" i="7"/>
  <c r="L50" i="7" s="1"/>
  <c r="E48" i="7"/>
  <c r="K50" i="7" s="1"/>
  <c r="D48" i="7"/>
  <c r="J50" i="7" s="1"/>
  <c r="C48" i="7"/>
  <c r="I50" i="7" s="1"/>
  <c r="F45" i="7"/>
  <c r="L47" i="7" s="1"/>
  <c r="E45" i="7"/>
  <c r="K47" i="7" s="1"/>
  <c r="D45" i="7"/>
  <c r="J47" i="7" s="1"/>
  <c r="C45" i="7"/>
  <c r="I47" i="7" s="1"/>
  <c r="F42" i="7"/>
  <c r="L43" i="7" s="1"/>
  <c r="E42" i="7"/>
  <c r="K44" i="7" s="1"/>
  <c r="D42" i="7"/>
  <c r="J44" i="7" s="1"/>
  <c r="C42" i="7"/>
  <c r="I44" i="7" s="1"/>
  <c r="F39" i="7"/>
  <c r="L40" i="7" s="1"/>
  <c r="E39" i="7"/>
  <c r="K41" i="7" s="1"/>
  <c r="D39" i="7"/>
  <c r="J41" i="7" s="1"/>
  <c r="C39" i="7"/>
  <c r="I41" i="7" s="1"/>
  <c r="F36" i="7"/>
  <c r="L37" i="7" s="1"/>
  <c r="E36" i="7"/>
  <c r="K38" i="7" s="1"/>
  <c r="D36" i="7"/>
  <c r="J38" i="7" s="1"/>
  <c r="C36" i="7"/>
  <c r="I38" i="7" s="1"/>
  <c r="F33" i="7"/>
  <c r="L34" i="7" s="1"/>
  <c r="E33" i="7"/>
  <c r="K35" i="7" s="1"/>
  <c r="D33" i="7"/>
  <c r="J35" i="7" s="1"/>
  <c r="C33" i="7"/>
  <c r="I35" i="7" s="1"/>
  <c r="F30" i="7"/>
  <c r="L31" i="7" s="1"/>
  <c r="E30" i="7"/>
  <c r="K32" i="7" s="1"/>
  <c r="D30" i="7"/>
  <c r="J32" i="7" s="1"/>
  <c r="C30" i="7"/>
  <c r="I32" i="7" s="1"/>
  <c r="F27" i="7"/>
  <c r="L29" i="7" s="1"/>
  <c r="E27" i="7"/>
  <c r="K29" i="7" s="1"/>
  <c r="D27" i="7"/>
  <c r="J29" i="7" s="1"/>
  <c r="C27" i="7"/>
  <c r="I29" i="7" s="1"/>
  <c r="F24" i="7"/>
  <c r="L26" i="7" s="1"/>
  <c r="E24" i="7"/>
  <c r="K26" i="7" s="1"/>
  <c r="D24" i="7"/>
  <c r="J26" i="7" s="1"/>
  <c r="C24" i="7"/>
  <c r="I26" i="7" s="1"/>
  <c r="F21" i="7"/>
  <c r="L23" i="7" s="1"/>
  <c r="E21" i="7"/>
  <c r="K23" i="7" s="1"/>
  <c r="D21" i="7"/>
  <c r="J23" i="7" s="1"/>
  <c r="C21" i="7"/>
  <c r="I23" i="7" s="1"/>
  <c r="F18" i="7"/>
  <c r="L19" i="7" s="1"/>
  <c r="E18" i="7"/>
  <c r="K20" i="7" s="1"/>
  <c r="D18" i="7"/>
  <c r="J20" i="7" s="1"/>
  <c r="C18" i="7"/>
  <c r="I20" i="7" s="1"/>
  <c r="F15" i="7"/>
  <c r="L17" i="7" s="1"/>
  <c r="E15" i="7"/>
  <c r="K17" i="7" s="1"/>
  <c r="D15" i="7"/>
  <c r="J17" i="7" s="1"/>
  <c r="C15" i="7"/>
  <c r="I17" i="7" s="1"/>
  <c r="F12" i="7"/>
  <c r="L13" i="7" s="1"/>
  <c r="E12" i="7"/>
  <c r="K14" i="7" s="1"/>
  <c r="D12" i="7"/>
  <c r="J14" i="7" s="1"/>
  <c r="C12" i="7"/>
  <c r="I14" i="7" s="1"/>
  <c r="F9" i="7"/>
  <c r="L10" i="7" s="1"/>
  <c r="E9" i="7"/>
  <c r="K11" i="7" s="1"/>
  <c r="D9" i="7"/>
  <c r="J11" i="7" s="1"/>
  <c r="C9" i="7"/>
  <c r="I11" i="7" s="1"/>
  <c r="F6" i="7"/>
  <c r="L8" i="7" s="1"/>
  <c r="E6" i="7"/>
  <c r="K8" i="7" s="1"/>
  <c r="J8" i="7"/>
  <c r="C6" i="7"/>
  <c r="I8" i="7" s="1"/>
  <c r="K7" i="10" l="1"/>
  <c r="K6" i="10" s="1"/>
  <c r="I6" i="10"/>
  <c r="I55" i="10"/>
  <c r="J55" i="10"/>
  <c r="I40" i="10"/>
  <c r="I39" i="10" s="1"/>
  <c r="I28" i="10"/>
  <c r="I27" i="10" s="1"/>
  <c r="I25" i="10"/>
  <c r="I16" i="10"/>
  <c r="I15" i="10" s="1"/>
  <c r="I13" i="10"/>
  <c r="I12" i="10" s="1"/>
  <c r="I24" i="10"/>
  <c r="I10" i="10"/>
  <c r="I9" i="10" s="1"/>
  <c r="I22" i="10"/>
  <c r="I21" i="10" s="1"/>
  <c r="I34" i="10"/>
  <c r="I33" i="10" s="1"/>
  <c r="I44" i="10"/>
  <c r="I43" i="10"/>
  <c r="I19" i="10"/>
  <c r="I18" i="10" s="1"/>
  <c r="I31" i="10"/>
  <c r="I30" i="10" s="1"/>
  <c r="I54" i="10"/>
  <c r="J27" i="10"/>
  <c r="J39" i="10"/>
  <c r="J54" i="10"/>
  <c r="I46" i="10"/>
  <c r="I45" i="10" s="1"/>
  <c r="I49" i="10"/>
  <c r="I48" i="10" s="1"/>
  <c r="J10" i="10"/>
  <c r="J9" i="10" s="1"/>
  <c r="J14" i="10"/>
  <c r="J12" i="10" s="1"/>
  <c r="J17" i="10"/>
  <c r="J15" i="10" s="1"/>
  <c r="J19" i="10"/>
  <c r="J18" i="10" s="1"/>
  <c r="J22" i="10"/>
  <c r="J21" i="10" s="1"/>
  <c r="J25" i="10"/>
  <c r="J24" i="10" s="1"/>
  <c r="J29" i="10"/>
  <c r="J31" i="10"/>
  <c r="J30" i="10" s="1"/>
  <c r="J34" i="10"/>
  <c r="J33" i="10" s="1"/>
  <c r="J38" i="10"/>
  <c r="J36" i="10" s="1"/>
  <c r="J41" i="10"/>
  <c r="J43" i="10"/>
  <c r="J42" i="10" s="1"/>
  <c r="J46" i="10"/>
  <c r="J45" i="10" s="1"/>
  <c r="J49" i="10"/>
  <c r="J48" i="10" s="1"/>
  <c r="J52" i="10"/>
  <c r="J51" i="10" s="1"/>
  <c r="K10" i="10"/>
  <c r="K9" i="10" s="1"/>
  <c r="K13" i="10"/>
  <c r="K12" i="10" s="1"/>
  <c r="K16" i="10"/>
  <c r="K15" i="10" s="1"/>
  <c r="K19" i="10"/>
  <c r="K18" i="10" s="1"/>
  <c r="K22" i="10"/>
  <c r="K21" i="10" s="1"/>
  <c r="K25" i="10"/>
  <c r="K24" i="10" s="1"/>
  <c r="K28" i="10"/>
  <c r="K27" i="10" s="1"/>
  <c r="K31" i="10"/>
  <c r="K30" i="10" s="1"/>
  <c r="K34" i="10"/>
  <c r="K33" i="10" s="1"/>
  <c r="K37" i="10"/>
  <c r="K36" i="10" s="1"/>
  <c r="K40" i="10"/>
  <c r="K39" i="10" s="1"/>
  <c r="K43" i="10"/>
  <c r="K42" i="10" s="1"/>
  <c r="K46" i="10"/>
  <c r="K45" i="10" s="1"/>
  <c r="K49" i="10"/>
  <c r="K48" i="10" s="1"/>
  <c r="K52" i="10"/>
  <c r="K51" i="10" s="1"/>
  <c r="K55" i="10"/>
  <c r="K54" i="10" s="1"/>
  <c r="I52" i="10"/>
  <c r="I51" i="10" s="1"/>
  <c r="L10" i="10"/>
  <c r="L9" i="10" s="1"/>
  <c r="L13" i="10"/>
  <c r="L12" i="10" s="1"/>
  <c r="L16" i="10"/>
  <c r="L15" i="10" s="1"/>
  <c r="L19" i="10"/>
  <c r="L18" i="10" s="1"/>
  <c r="L22" i="10"/>
  <c r="L21" i="10" s="1"/>
  <c r="L25" i="10"/>
  <c r="L24" i="10" s="1"/>
  <c r="L28" i="10"/>
  <c r="L27" i="10" s="1"/>
  <c r="L31" i="10"/>
  <c r="L30" i="10" s="1"/>
  <c r="L34" i="10"/>
  <c r="L33" i="10" s="1"/>
  <c r="L37" i="10"/>
  <c r="L36" i="10" s="1"/>
  <c r="L40" i="10"/>
  <c r="L39" i="10" s="1"/>
  <c r="L43" i="10"/>
  <c r="L42" i="10" s="1"/>
  <c r="L46" i="10"/>
  <c r="L45" i="10" s="1"/>
  <c r="L49" i="10"/>
  <c r="L48" i="10" s="1"/>
  <c r="L52" i="10"/>
  <c r="L51" i="10" s="1"/>
  <c r="L55" i="10"/>
  <c r="L54" i="10" s="1"/>
  <c r="I10" i="9"/>
  <c r="I9" i="9" s="1"/>
  <c r="I23" i="9"/>
  <c r="I21" i="9" s="1"/>
  <c r="I25" i="9"/>
  <c r="I24" i="9" s="1"/>
  <c r="I35" i="9"/>
  <c r="I33" i="9" s="1"/>
  <c r="I37" i="9"/>
  <c r="I36" i="9" s="1"/>
  <c r="I56" i="9"/>
  <c r="I54" i="9" s="1"/>
  <c r="J10" i="9"/>
  <c r="J9" i="9" s="1"/>
  <c r="J13" i="9"/>
  <c r="J12" i="9" s="1"/>
  <c r="J16" i="9"/>
  <c r="J15" i="9" s="1"/>
  <c r="J19" i="9"/>
  <c r="J18" i="9" s="1"/>
  <c r="J22" i="9"/>
  <c r="J21" i="9" s="1"/>
  <c r="J25" i="9"/>
  <c r="J24" i="9" s="1"/>
  <c r="J28" i="9"/>
  <c r="J27" i="9" s="1"/>
  <c r="J31" i="9"/>
  <c r="J30" i="9" s="1"/>
  <c r="J34" i="9"/>
  <c r="J33" i="9" s="1"/>
  <c r="J37" i="9"/>
  <c r="J36" i="9" s="1"/>
  <c r="J40" i="9"/>
  <c r="J39" i="9" s="1"/>
  <c r="J43" i="9"/>
  <c r="J42" i="9" s="1"/>
  <c r="J46" i="9"/>
  <c r="J45" i="9" s="1"/>
  <c r="J49" i="9"/>
  <c r="J48" i="9" s="1"/>
  <c r="J52" i="9"/>
  <c r="J51" i="9" s="1"/>
  <c r="J55" i="9"/>
  <c r="J54" i="9" s="1"/>
  <c r="I13" i="9"/>
  <c r="I12" i="9" s="1"/>
  <c r="I15" i="9"/>
  <c r="I20" i="9"/>
  <c r="I18" i="9" s="1"/>
  <c r="I28" i="9"/>
  <c r="I27" i="9" s="1"/>
  <c r="I31" i="9"/>
  <c r="I30" i="9" s="1"/>
  <c r="I41" i="9"/>
  <c r="I39" i="9" s="1"/>
  <c r="I43" i="9"/>
  <c r="I42" i="9" s="1"/>
  <c r="I46" i="9"/>
  <c r="I45" i="9" s="1"/>
  <c r="I50" i="9"/>
  <c r="I48" i="9" s="1"/>
  <c r="I53" i="9"/>
  <c r="I51" i="9" s="1"/>
  <c r="K10" i="9"/>
  <c r="K9" i="9" s="1"/>
  <c r="K13" i="9"/>
  <c r="K12" i="9" s="1"/>
  <c r="K16" i="9"/>
  <c r="K15" i="9" s="1"/>
  <c r="K19" i="9"/>
  <c r="K18" i="9" s="1"/>
  <c r="K22" i="9"/>
  <c r="K21" i="9" s="1"/>
  <c r="K25" i="9"/>
  <c r="K24" i="9" s="1"/>
  <c r="K28" i="9"/>
  <c r="K27" i="9" s="1"/>
  <c r="K31" i="9"/>
  <c r="K30" i="9" s="1"/>
  <c r="K34" i="9"/>
  <c r="K33" i="9" s="1"/>
  <c r="K37" i="9"/>
  <c r="K36" i="9" s="1"/>
  <c r="K40" i="9"/>
  <c r="K39" i="9" s="1"/>
  <c r="K43" i="9"/>
  <c r="K42" i="9" s="1"/>
  <c r="K46" i="9"/>
  <c r="K45" i="9" s="1"/>
  <c r="K49" i="9"/>
  <c r="K48" i="9" s="1"/>
  <c r="K52" i="9"/>
  <c r="K51" i="9" s="1"/>
  <c r="K55" i="9"/>
  <c r="K54" i="9" s="1"/>
  <c r="L10" i="9"/>
  <c r="L9" i="9" s="1"/>
  <c r="L13" i="9"/>
  <c r="L12" i="9" s="1"/>
  <c r="L16" i="9"/>
  <c r="L15" i="9" s="1"/>
  <c r="L19" i="9"/>
  <c r="L18" i="9" s="1"/>
  <c r="L22" i="9"/>
  <c r="L21" i="9" s="1"/>
  <c r="L25" i="9"/>
  <c r="L24" i="9" s="1"/>
  <c r="L28" i="9"/>
  <c r="L27" i="9" s="1"/>
  <c r="L31" i="9"/>
  <c r="L30" i="9" s="1"/>
  <c r="L34" i="9"/>
  <c r="L33" i="9" s="1"/>
  <c r="L37" i="9"/>
  <c r="L36" i="9" s="1"/>
  <c r="L40" i="9"/>
  <c r="L39" i="9" s="1"/>
  <c r="L43" i="9"/>
  <c r="L42" i="9" s="1"/>
  <c r="L46" i="9"/>
  <c r="L45" i="9" s="1"/>
  <c r="L49" i="9"/>
  <c r="L48" i="9" s="1"/>
  <c r="L52" i="9"/>
  <c r="L51" i="9" s="1"/>
  <c r="L55" i="9"/>
  <c r="L54" i="9" s="1"/>
  <c r="I7" i="8"/>
  <c r="I6" i="8" s="1"/>
  <c r="I14" i="8"/>
  <c r="I12" i="8" s="1"/>
  <c r="I17" i="8"/>
  <c r="I15" i="8" s="1"/>
  <c r="I19" i="8"/>
  <c r="I18" i="8" s="1"/>
  <c r="I28" i="8"/>
  <c r="I27" i="8" s="1"/>
  <c r="I32" i="8"/>
  <c r="I30" i="8" s="1"/>
  <c r="I34" i="8"/>
  <c r="I33" i="8" s="1"/>
  <c r="I38" i="8"/>
  <c r="I36" i="8" s="1"/>
  <c r="I40" i="8"/>
  <c r="I39" i="8" s="1"/>
  <c r="I50" i="8"/>
  <c r="I48" i="8" s="1"/>
  <c r="I56" i="8"/>
  <c r="I54" i="8" s="1"/>
  <c r="J7" i="8"/>
  <c r="J6" i="8" s="1"/>
  <c r="J10" i="8"/>
  <c r="J9" i="8" s="1"/>
  <c r="J13" i="8"/>
  <c r="J12" i="8" s="1"/>
  <c r="J16" i="8"/>
  <c r="J15" i="8" s="1"/>
  <c r="J19" i="8"/>
  <c r="J18" i="8" s="1"/>
  <c r="J22" i="8"/>
  <c r="J21" i="8" s="1"/>
  <c r="J25" i="8"/>
  <c r="J24" i="8" s="1"/>
  <c r="J28" i="8"/>
  <c r="J27" i="8" s="1"/>
  <c r="J31" i="8"/>
  <c r="J30" i="8" s="1"/>
  <c r="J34" i="8"/>
  <c r="J33" i="8" s="1"/>
  <c r="J37" i="8"/>
  <c r="J36" i="8" s="1"/>
  <c r="J40" i="8"/>
  <c r="J39" i="8" s="1"/>
  <c r="J43" i="8"/>
  <c r="J42" i="8" s="1"/>
  <c r="J46" i="8"/>
  <c r="J45" i="8" s="1"/>
  <c r="J49" i="8"/>
  <c r="J48" i="8" s="1"/>
  <c r="J52" i="8"/>
  <c r="J51" i="8" s="1"/>
  <c r="J55" i="8"/>
  <c r="J54" i="8" s="1"/>
  <c r="I10" i="8"/>
  <c r="I9" i="8" s="1"/>
  <c r="I22" i="8"/>
  <c r="I21" i="8" s="1"/>
  <c r="I26" i="8"/>
  <c r="I24" i="8" s="1"/>
  <c r="I44" i="8"/>
  <c r="I42" i="8" s="1"/>
  <c r="I46" i="8"/>
  <c r="I45" i="8" s="1"/>
  <c r="I53" i="8"/>
  <c r="I51" i="8" s="1"/>
  <c r="K7" i="8"/>
  <c r="K6" i="8" s="1"/>
  <c r="K10" i="8"/>
  <c r="K9" i="8" s="1"/>
  <c r="K13" i="8"/>
  <c r="K12" i="8" s="1"/>
  <c r="K16" i="8"/>
  <c r="K15" i="8" s="1"/>
  <c r="K19" i="8"/>
  <c r="K18" i="8" s="1"/>
  <c r="K22" i="8"/>
  <c r="K21" i="8" s="1"/>
  <c r="K25" i="8"/>
  <c r="K24" i="8" s="1"/>
  <c r="K28" i="8"/>
  <c r="K27" i="8" s="1"/>
  <c r="K31" i="8"/>
  <c r="K30" i="8" s="1"/>
  <c r="K34" i="8"/>
  <c r="K33" i="8" s="1"/>
  <c r="K37" i="8"/>
  <c r="K36" i="8" s="1"/>
  <c r="K40" i="8"/>
  <c r="K39" i="8" s="1"/>
  <c r="K43" i="8"/>
  <c r="K42" i="8" s="1"/>
  <c r="K46" i="8"/>
  <c r="K45" i="8" s="1"/>
  <c r="K49" i="8"/>
  <c r="K48" i="8" s="1"/>
  <c r="K52" i="8"/>
  <c r="K51" i="8" s="1"/>
  <c r="K55" i="8"/>
  <c r="K54" i="8" s="1"/>
  <c r="L7" i="8"/>
  <c r="L6" i="8" s="1"/>
  <c r="L10" i="8"/>
  <c r="L9" i="8" s="1"/>
  <c r="L13" i="8"/>
  <c r="L12" i="8" s="1"/>
  <c r="L16" i="8"/>
  <c r="L15" i="8" s="1"/>
  <c r="L19" i="8"/>
  <c r="L18" i="8" s="1"/>
  <c r="L22" i="8"/>
  <c r="L21" i="8" s="1"/>
  <c r="L25" i="8"/>
  <c r="L24" i="8" s="1"/>
  <c r="L28" i="8"/>
  <c r="L27" i="8" s="1"/>
  <c r="L31" i="8"/>
  <c r="L30" i="8" s="1"/>
  <c r="L34" i="8"/>
  <c r="L33" i="8" s="1"/>
  <c r="L37" i="8"/>
  <c r="L36" i="8" s="1"/>
  <c r="L40" i="8"/>
  <c r="L39" i="8" s="1"/>
  <c r="L43" i="8"/>
  <c r="L42" i="8" s="1"/>
  <c r="L46" i="8"/>
  <c r="L45" i="8" s="1"/>
  <c r="L49" i="8"/>
  <c r="L48" i="8" s="1"/>
  <c r="L52" i="8"/>
  <c r="L51" i="8" s="1"/>
  <c r="L55" i="8"/>
  <c r="L54" i="8" s="1"/>
  <c r="L28" i="7"/>
  <c r="L27" i="7" s="1"/>
  <c r="L54" i="7"/>
  <c r="L12" i="7"/>
  <c r="L7" i="7"/>
  <c r="L6" i="7" s="1"/>
  <c r="L14" i="7"/>
  <c r="L16" i="7"/>
  <c r="L15" i="7" s="1"/>
  <c r="L22" i="7"/>
  <c r="L21" i="7" s="1"/>
  <c r="L25" i="7"/>
  <c r="L24" i="7" s="1"/>
  <c r="L32" i="7"/>
  <c r="L30" i="7" s="1"/>
  <c r="L35" i="7"/>
  <c r="L33" i="7" s="1"/>
  <c r="L38" i="7"/>
  <c r="L36" i="7" s="1"/>
  <c r="L41" i="7"/>
  <c r="L39" i="7" s="1"/>
  <c r="L44" i="7"/>
  <c r="L42" i="7" s="1"/>
  <c r="L46" i="7"/>
  <c r="L45" i="7" s="1"/>
  <c r="L49" i="7"/>
  <c r="L48" i="7" s="1"/>
  <c r="L52" i="7"/>
  <c r="L51" i="7" s="1"/>
  <c r="I7" i="7"/>
  <c r="I6" i="7" s="1"/>
  <c r="I10" i="7"/>
  <c r="I9" i="7" s="1"/>
  <c r="I13" i="7"/>
  <c r="I12" i="7" s="1"/>
  <c r="I16" i="7"/>
  <c r="I15" i="7" s="1"/>
  <c r="I19" i="7"/>
  <c r="I18" i="7" s="1"/>
  <c r="I22" i="7"/>
  <c r="I21" i="7" s="1"/>
  <c r="I25" i="7"/>
  <c r="I24" i="7" s="1"/>
  <c r="I28" i="7"/>
  <c r="I27" i="7" s="1"/>
  <c r="I31" i="7"/>
  <c r="I30" i="7" s="1"/>
  <c r="I34" i="7"/>
  <c r="I33" i="7" s="1"/>
  <c r="I37" i="7"/>
  <c r="I36" i="7" s="1"/>
  <c r="I40" i="7"/>
  <c r="I39" i="7" s="1"/>
  <c r="I43" i="7"/>
  <c r="I42" i="7" s="1"/>
  <c r="I46" i="7"/>
  <c r="I45" i="7" s="1"/>
  <c r="I49" i="7"/>
  <c r="I48" i="7" s="1"/>
  <c r="I52" i="7"/>
  <c r="I51" i="7" s="1"/>
  <c r="I55" i="7"/>
  <c r="I54" i="7" s="1"/>
  <c r="L11" i="7"/>
  <c r="L9" i="7" s="1"/>
  <c r="L20" i="7"/>
  <c r="L18" i="7" s="1"/>
  <c r="J7" i="7"/>
  <c r="J6" i="7" s="1"/>
  <c r="J10" i="7"/>
  <c r="J9" i="7" s="1"/>
  <c r="J13" i="7"/>
  <c r="J12" i="7" s="1"/>
  <c r="J16" i="7"/>
  <c r="J15" i="7" s="1"/>
  <c r="J19" i="7"/>
  <c r="J18" i="7" s="1"/>
  <c r="J22" i="7"/>
  <c r="J21" i="7" s="1"/>
  <c r="J25" i="7"/>
  <c r="J24" i="7" s="1"/>
  <c r="J28" i="7"/>
  <c r="J27" i="7" s="1"/>
  <c r="J31" i="7"/>
  <c r="J30" i="7" s="1"/>
  <c r="J34" i="7"/>
  <c r="J33" i="7" s="1"/>
  <c r="J37" i="7"/>
  <c r="J36" i="7" s="1"/>
  <c r="J40" i="7"/>
  <c r="J39" i="7" s="1"/>
  <c r="J43" i="7"/>
  <c r="J42" i="7" s="1"/>
  <c r="J46" i="7"/>
  <c r="J45" i="7" s="1"/>
  <c r="J49" i="7"/>
  <c r="J48" i="7" s="1"/>
  <c r="J52" i="7"/>
  <c r="J51" i="7" s="1"/>
  <c r="J55" i="7"/>
  <c r="J54" i="7" s="1"/>
  <c r="K7" i="7"/>
  <c r="K6" i="7" s="1"/>
  <c r="K10" i="7"/>
  <c r="K9" i="7" s="1"/>
  <c r="K13" i="7"/>
  <c r="K12" i="7" s="1"/>
  <c r="K16" i="7"/>
  <c r="K15" i="7" s="1"/>
  <c r="K19" i="7"/>
  <c r="K18" i="7" s="1"/>
  <c r="K22" i="7"/>
  <c r="K21" i="7" s="1"/>
  <c r="K25" i="7"/>
  <c r="K24" i="7" s="1"/>
  <c r="K28" i="7"/>
  <c r="K27" i="7" s="1"/>
  <c r="K31" i="7"/>
  <c r="K30" i="7" s="1"/>
  <c r="K34" i="7"/>
  <c r="K33" i="7" s="1"/>
  <c r="K37" i="7"/>
  <c r="K36" i="7" s="1"/>
  <c r="K40" i="7"/>
  <c r="K39" i="7" s="1"/>
  <c r="K43" i="7"/>
  <c r="K42" i="7" s="1"/>
  <c r="K46" i="7"/>
  <c r="K45" i="7" s="1"/>
  <c r="K49" i="7"/>
  <c r="K48" i="7" s="1"/>
  <c r="K52" i="7"/>
  <c r="K51" i="7" s="1"/>
  <c r="K55" i="7"/>
  <c r="K54" i="7" s="1"/>
  <c r="D6" i="6"/>
  <c r="I42" i="10" l="1"/>
  <c r="F54" i="6"/>
  <c r="L56" i="6" s="1"/>
  <c r="E54" i="6"/>
  <c r="K56" i="6" s="1"/>
  <c r="D54" i="6"/>
  <c r="J56" i="6" s="1"/>
  <c r="C54" i="6"/>
  <c r="I56" i="6" s="1"/>
  <c r="F51" i="6"/>
  <c r="L53" i="6" s="1"/>
  <c r="E51" i="6"/>
  <c r="K53" i="6" s="1"/>
  <c r="D51" i="6"/>
  <c r="J53" i="6" s="1"/>
  <c r="C51" i="6"/>
  <c r="I53" i="6" s="1"/>
  <c r="F48" i="6"/>
  <c r="L50" i="6" s="1"/>
  <c r="E48" i="6"/>
  <c r="K50" i="6" s="1"/>
  <c r="D48" i="6"/>
  <c r="J50" i="6" s="1"/>
  <c r="C48" i="6"/>
  <c r="I50" i="6" s="1"/>
  <c r="F45" i="6"/>
  <c r="L47" i="6" s="1"/>
  <c r="E45" i="6"/>
  <c r="K47" i="6" s="1"/>
  <c r="D45" i="6"/>
  <c r="J47" i="6" s="1"/>
  <c r="C45" i="6"/>
  <c r="I47" i="6" s="1"/>
  <c r="F42" i="6"/>
  <c r="L44" i="6" s="1"/>
  <c r="E42" i="6"/>
  <c r="K44" i="6" s="1"/>
  <c r="D42" i="6"/>
  <c r="J44" i="6" s="1"/>
  <c r="C42" i="6"/>
  <c r="I43" i="6" s="1"/>
  <c r="F39" i="6"/>
  <c r="L41" i="6" s="1"/>
  <c r="E39" i="6"/>
  <c r="K41" i="6" s="1"/>
  <c r="D39" i="6"/>
  <c r="J41" i="6" s="1"/>
  <c r="C39" i="6"/>
  <c r="I41" i="6" s="1"/>
  <c r="F36" i="6"/>
  <c r="L38" i="6" s="1"/>
  <c r="E36" i="6"/>
  <c r="K38" i="6" s="1"/>
  <c r="D36" i="6"/>
  <c r="J38" i="6" s="1"/>
  <c r="C36" i="6"/>
  <c r="I38" i="6" s="1"/>
  <c r="F33" i="6"/>
  <c r="L35" i="6" s="1"/>
  <c r="E33" i="6"/>
  <c r="K35" i="6" s="1"/>
  <c r="D33" i="6"/>
  <c r="J35" i="6" s="1"/>
  <c r="C33" i="6"/>
  <c r="I35" i="6" s="1"/>
  <c r="F30" i="6"/>
  <c r="L32" i="6" s="1"/>
  <c r="E30" i="6"/>
  <c r="K32" i="6" s="1"/>
  <c r="D30" i="6"/>
  <c r="J32" i="6" s="1"/>
  <c r="C30" i="6"/>
  <c r="I32" i="6" s="1"/>
  <c r="F27" i="6"/>
  <c r="L29" i="6" s="1"/>
  <c r="E27" i="6"/>
  <c r="K29" i="6" s="1"/>
  <c r="D27" i="6"/>
  <c r="J29" i="6" s="1"/>
  <c r="C27" i="6"/>
  <c r="I29" i="6" s="1"/>
  <c r="F24" i="6"/>
  <c r="L26" i="6" s="1"/>
  <c r="E24" i="6"/>
  <c r="K26" i="6" s="1"/>
  <c r="D24" i="6"/>
  <c r="J26" i="6" s="1"/>
  <c r="C24" i="6"/>
  <c r="I26" i="6" s="1"/>
  <c r="F21" i="6"/>
  <c r="L23" i="6" s="1"/>
  <c r="E21" i="6"/>
  <c r="K23" i="6" s="1"/>
  <c r="D21" i="6"/>
  <c r="J23" i="6" s="1"/>
  <c r="C21" i="6"/>
  <c r="I23" i="6" s="1"/>
  <c r="F18" i="6"/>
  <c r="L20" i="6" s="1"/>
  <c r="E18" i="6"/>
  <c r="K20" i="6" s="1"/>
  <c r="D18" i="6"/>
  <c r="J20" i="6" s="1"/>
  <c r="C18" i="6"/>
  <c r="I20" i="6" s="1"/>
  <c r="F15" i="6"/>
  <c r="L17" i="6" s="1"/>
  <c r="E15" i="6"/>
  <c r="K17" i="6" s="1"/>
  <c r="D15" i="6"/>
  <c r="J17" i="6" s="1"/>
  <c r="C15" i="6"/>
  <c r="I16" i="6" s="1"/>
  <c r="F12" i="6"/>
  <c r="L14" i="6" s="1"/>
  <c r="E12" i="6"/>
  <c r="K14" i="6" s="1"/>
  <c r="D12" i="6"/>
  <c r="J14" i="6" s="1"/>
  <c r="C12" i="6"/>
  <c r="I14" i="6" s="1"/>
  <c r="F9" i="6"/>
  <c r="L11" i="6" s="1"/>
  <c r="E9" i="6"/>
  <c r="K11" i="6" s="1"/>
  <c r="D9" i="6"/>
  <c r="J11" i="6" s="1"/>
  <c r="C9" i="6"/>
  <c r="I10" i="6" s="1"/>
  <c r="F6" i="6"/>
  <c r="L8" i="6" s="1"/>
  <c r="E6" i="6"/>
  <c r="K8" i="6" s="1"/>
  <c r="J8" i="6"/>
  <c r="C6" i="6"/>
  <c r="I8" i="6" s="1"/>
  <c r="I55" i="6" l="1"/>
  <c r="I44" i="6"/>
  <c r="I42" i="6" s="1"/>
  <c r="I54" i="6"/>
  <c r="I7" i="6"/>
  <c r="I6" i="6" s="1"/>
  <c r="I11" i="6"/>
  <c r="I9" i="6" s="1"/>
  <c r="I19" i="6"/>
  <c r="I18" i="6" s="1"/>
  <c r="I25" i="6"/>
  <c r="I24" i="6" s="1"/>
  <c r="I31" i="6"/>
  <c r="I30" i="6" s="1"/>
  <c r="I34" i="6"/>
  <c r="I33" i="6" s="1"/>
  <c r="I37" i="6"/>
  <c r="I36" i="6" s="1"/>
  <c r="I40" i="6"/>
  <c r="I39" i="6" s="1"/>
  <c r="I46" i="6"/>
  <c r="I45" i="6" s="1"/>
  <c r="I49" i="6"/>
  <c r="I48" i="6" s="1"/>
  <c r="I52" i="6"/>
  <c r="I51" i="6" s="1"/>
  <c r="J7" i="6"/>
  <c r="J6" i="6" s="1"/>
  <c r="J10" i="6"/>
  <c r="J9" i="6" s="1"/>
  <c r="J13" i="6"/>
  <c r="J12" i="6" s="1"/>
  <c r="J16" i="6"/>
  <c r="J15" i="6" s="1"/>
  <c r="J19" i="6"/>
  <c r="J18" i="6" s="1"/>
  <c r="J22" i="6"/>
  <c r="J21" i="6" s="1"/>
  <c r="J25" i="6"/>
  <c r="J24" i="6" s="1"/>
  <c r="J28" i="6"/>
  <c r="J27" i="6" s="1"/>
  <c r="J31" i="6"/>
  <c r="J30" i="6" s="1"/>
  <c r="J34" i="6"/>
  <c r="J33" i="6" s="1"/>
  <c r="J37" i="6"/>
  <c r="J36" i="6" s="1"/>
  <c r="J40" i="6"/>
  <c r="J39" i="6" s="1"/>
  <c r="J43" i="6"/>
  <c r="J42" i="6" s="1"/>
  <c r="J46" i="6"/>
  <c r="J45" i="6" s="1"/>
  <c r="J49" i="6"/>
  <c r="J48" i="6" s="1"/>
  <c r="J52" i="6"/>
  <c r="J51" i="6" s="1"/>
  <c r="J55" i="6"/>
  <c r="J54" i="6" s="1"/>
  <c r="I13" i="6"/>
  <c r="I12" i="6" s="1"/>
  <c r="I17" i="6"/>
  <c r="I15" i="6" s="1"/>
  <c r="I22" i="6"/>
  <c r="I21" i="6" s="1"/>
  <c r="I28" i="6"/>
  <c r="I27" i="6" s="1"/>
  <c r="K7" i="6"/>
  <c r="K6" i="6" s="1"/>
  <c r="K10" i="6"/>
  <c r="K9" i="6" s="1"/>
  <c r="K13" i="6"/>
  <c r="K12" i="6" s="1"/>
  <c r="K16" i="6"/>
  <c r="K15" i="6" s="1"/>
  <c r="K19" i="6"/>
  <c r="K18" i="6" s="1"/>
  <c r="K22" i="6"/>
  <c r="K21" i="6" s="1"/>
  <c r="K25" i="6"/>
  <c r="K24" i="6" s="1"/>
  <c r="K28" i="6"/>
  <c r="K27" i="6" s="1"/>
  <c r="K31" i="6"/>
  <c r="K30" i="6" s="1"/>
  <c r="K34" i="6"/>
  <c r="K33" i="6" s="1"/>
  <c r="K37" i="6"/>
  <c r="K36" i="6" s="1"/>
  <c r="K40" i="6"/>
  <c r="K39" i="6" s="1"/>
  <c r="K43" i="6"/>
  <c r="K42" i="6" s="1"/>
  <c r="K46" i="6"/>
  <c r="K45" i="6" s="1"/>
  <c r="K49" i="6"/>
  <c r="K48" i="6" s="1"/>
  <c r="K52" i="6"/>
  <c r="K51" i="6" s="1"/>
  <c r="K55" i="6"/>
  <c r="K54" i="6" s="1"/>
  <c r="L7" i="6"/>
  <c r="L6" i="6" s="1"/>
  <c r="L10" i="6"/>
  <c r="L9" i="6" s="1"/>
  <c r="L13" i="6"/>
  <c r="L12" i="6" s="1"/>
  <c r="L16" i="6"/>
  <c r="L15" i="6" s="1"/>
  <c r="L19" i="6"/>
  <c r="L18" i="6" s="1"/>
  <c r="L22" i="6"/>
  <c r="L21" i="6" s="1"/>
  <c r="L25" i="6"/>
  <c r="L24" i="6" s="1"/>
  <c r="L28" i="6"/>
  <c r="L27" i="6" s="1"/>
  <c r="L31" i="6"/>
  <c r="L30" i="6" s="1"/>
  <c r="L34" i="6"/>
  <c r="L33" i="6" s="1"/>
  <c r="L37" i="6"/>
  <c r="L36" i="6" s="1"/>
  <c r="L40" i="6"/>
  <c r="L39" i="6" s="1"/>
  <c r="L43" i="6"/>
  <c r="L42" i="6" s="1"/>
  <c r="L46" i="6"/>
  <c r="L45" i="6" s="1"/>
  <c r="L49" i="6"/>
  <c r="L48" i="6" s="1"/>
  <c r="L52" i="6"/>
  <c r="L51" i="6" s="1"/>
  <c r="L55" i="6"/>
  <c r="L54" i="6" s="1"/>
  <c r="F45" i="5" l="1"/>
  <c r="E45" i="5"/>
  <c r="D45" i="5"/>
  <c r="C45" i="5"/>
  <c r="F48" i="5"/>
  <c r="E48" i="5"/>
  <c r="D48" i="5"/>
  <c r="C48" i="5"/>
  <c r="F51" i="5"/>
  <c r="E51" i="5"/>
  <c r="D51" i="5"/>
  <c r="C51" i="5"/>
  <c r="E6" i="5"/>
  <c r="K7" i="5" s="1"/>
  <c r="F54" i="5"/>
  <c r="L56" i="5" s="1"/>
  <c r="E54" i="5"/>
  <c r="K56" i="5" s="1"/>
  <c r="D54" i="5"/>
  <c r="J56" i="5" s="1"/>
  <c r="C54" i="5"/>
  <c r="I56" i="5" s="1"/>
  <c r="F42" i="5"/>
  <c r="L44" i="5" s="1"/>
  <c r="E42" i="5"/>
  <c r="K44" i="5" s="1"/>
  <c r="D42" i="5"/>
  <c r="J44" i="5" s="1"/>
  <c r="C42" i="5"/>
  <c r="I44" i="5" s="1"/>
  <c r="F39" i="5"/>
  <c r="L41" i="5" s="1"/>
  <c r="E39" i="5"/>
  <c r="K41" i="5" s="1"/>
  <c r="D39" i="5"/>
  <c r="J41" i="5" s="1"/>
  <c r="C39" i="5"/>
  <c r="I41" i="5" s="1"/>
  <c r="F36" i="5"/>
  <c r="L38" i="5" s="1"/>
  <c r="E36" i="5"/>
  <c r="K37" i="5" s="1"/>
  <c r="D36" i="5"/>
  <c r="J38" i="5" s="1"/>
  <c r="C36" i="5"/>
  <c r="I38" i="5" s="1"/>
  <c r="F33" i="5"/>
  <c r="E33" i="5"/>
  <c r="K35" i="5" s="1"/>
  <c r="D33" i="5"/>
  <c r="J35" i="5" s="1"/>
  <c r="C33" i="5"/>
  <c r="I35" i="5" s="1"/>
  <c r="F30" i="5"/>
  <c r="L32" i="5" s="1"/>
  <c r="E30" i="5"/>
  <c r="K31" i="5" s="1"/>
  <c r="D30" i="5"/>
  <c r="J32" i="5" s="1"/>
  <c r="C30" i="5"/>
  <c r="I32" i="5" s="1"/>
  <c r="F27" i="5"/>
  <c r="L28" i="5" s="1"/>
  <c r="E27" i="5"/>
  <c r="K29" i="5" s="1"/>
  <c r="D27" i="5"/>
  <c r="J29" i="5" s="1"/>
  <c r="C27" i="5"/>
  <c r="I29" i="5" s="1"/>
  <c r="F24" i="5"/>
  <c r="L26" i="5" s="1"/>
  <c r="E24" i="5"/>
  <c r="K25" i="5" s="1"/>
  <c r="D24" i="5"/>
  <c r="J26" i="5" s="1"/>
  <c r="C24" i="5"/>
  <c r="I26" i="5" s="1"/>
  <c r="F21" i="5"/>
  <c r="L22" i="5" s="1"/>
  <c r="E21" i="5"/>
  <c r="K23" i="5" s="1"/>
  <c r="D21" i="5"/>
  <c r="J23" i="5" s="1"/>
  <c r="C21" i="5"/>
  <c r="I23" i="5" s="1"/>
  <c r="F18" i="5"/>
  <c r="L20" i="5" s="1"/>
  <c r="E18" i="5"/>
  <c r="K19" i="5" s="1"/>
  <c r="D18" i="5"/>
  <c r="J20" i="5" s="1"/>
  <c r="C18" i="5"/>
  <c r="I20" i="5" s="1"/>
  <c r="F15" i="5"/>
  <c r="L16" i="5" s="1"/>
  <c r="E15" i="5"/>
  <c r="K17" i="5" s="1"/>
  <c r="D15" i="5"/>
  <c r="J17" i="5" s="1"/>
  <c r="C15" i="5"/>
  <c r="I17" i="5" s="1"/>
  <c r="F12" i="5"/>
  <c r="L14" i="5" s="1"/>
  <c r="E12" i="5"/>
  <c r="K13" i="5" s="1"/>
  <c r="D12" i="5"/>
  <c r="J14" i="5" s="1"/>
  <c r="C12" i="5"/>
  <c r="I14" i="5" s="1"/>
  <c r="F9" i="5"/>
  <c r="L10" i="5" s="1"/>
  <c r="E9" i="5"/>
  <c r="K11" i="5" s="1"/>
  <c r="D9" i="5"/>
  <c r="J11" i="5" s="1"/>
  <c r="C9" i="5"/>
  <c r="I11" i="5" s="1"/>
  <c r="F6" i="5"/>
  <c r="L8" i="5" s="1"/>
  <c r="D6" i="5"/>
  <c r="J8" i="5" s="1"/>
  <c r="C6" i="5"/>
  <c r="I8" i="5" s="1"/>
  <c r="I50" i="5" l="1"/>
  <c r="I49" i="5"/>
  <c r="I48" i="5" s="1"/>
  <c r="J53" i="5"/>
  <c r="J52" i="5"/>
  <c r="J51" i="5" s="1"/>
  <c r="J50" i="5"/>
  <c r="J49" i="5"/>
  <c r="J48" i="5" s="1"/>
  <c r="J46" i="5"/>
  <c r="J47" i="5"/>
  <c r="I53" i="5"/>
  <c r="I52" i="5"/>
  <c r="I51" i="5" s="1"/>
  <c r="K53" i="5"/>
  <c r="K52" i="5"/>
  <c r="K51" i="5" s="1"/>
  <c r="K49" i="5"/>
  <c r="K50" i="5"/>
  <c r="K46" i="5"/>
  <c r="K47" i="5"/>
  <c r="I47" i="5"/>
  <c r="I46" i="5"/>
  <c r="I45" i="5" s="1"/>
  <c r="L53" i="5"/>
  <c r="L52" i="5"/>
  <c r="L51" i="5" s="1"/>
  <c r="L49" i="5"/>
  <c r="L50" i="5"/>
  <c r="L47" i="5"/>
  <c r="L46" i="5"/>
  <c r="L45" i="5" s="1"/>
  <c r="L23" i="5"/>
  <c r="K26" i="5"/>
  <c r="K55" i="5"/>
  <c r="K54" i="5" s="1"/>
  <c r="K8" i="5"/>
  <c r="K6" i="5" s="1"/>
  <c r="K34" i="5"/>
  <c r="K14" i="5"/>
  <c r="K40" i="5"/>
  <c r="K39" i="5" s="1"/>
  <c r="K43" i="5"/>
  <c r="K42" i="5" s="1"/>
  <c r="K32" i="5"/>
  <c r="K30" i="5" s="1"/>
  <c r="L29" i="5"/>
  <c r="L27" i="5" s="1"/>
  <c r="K24" i="5"/>
  <c r="L21" i="5"/>
  <c r="K20" i="5"/>
  <c r="K18" i="5" s="1"/>
  <c r="L17" i="5"/>
  <c r="L15" i="5" s="1"/>
  <c r="K12" i="5"/>
  <c r="L11" i="5"/>
  <c r="L9" i="5" s="1"/>
  <c r="K33" i="5"/>
  <c r="L7" i="5"/>
  <c r="L6" i="5" s="1"/>
  <c r="L13" i="5"/>
  <c r="L12" i="5" s="1"/>
  <c r="L19" i="5"/>
  <c r="L18" i="5" s="1"/>
  <c r="L25" i="5"/>
  <c r="L24" i="5" s="1"/>
  <c r="L31" i="5"/>
  <c r="L30" i="5" s="1"/>
  <c r="K38" i="5"/>
  <c r="K36" i="5" s="1"/>
  <c r="K10" i="5"/>
  <c r="K9" i="5" s="1"/>
  <c r="K16" i="5"/>
  <c r="K15" i="5" s="1"/>
  <c r="K22" i="5"/>
  <c r="K21" i="5" s="1"/>
  <c r="K28" i="5"/>
  <c r="K27" i="5" s="1"/>
  <c r="L34" i="5"/>
  <c r="L35" i="5"/>
  <c r="I7" i="5"/>
  <c r="I6" i="5" s="1"/>
  <c r="I10" i="5"/>
  <c r="I9" i="5" s="1"/>
  <c r="I13" i="5"/>
  <c r="I12" i="5" s="1"/>
  <c r="I16" i="5"/>
  <c r="I15" i="5" s="1"/>
  <c r="I19" i="5"/>
  <c r="I18" i="5" s="1"/>
  <c r="I22" i="5"/>
  <c r="I21" i="5" s="1"/>
  <c r="I25" i="5"/>
  <c r="I24" i="5" s="1"/>
  <c r="I28" i="5"/>
  <c r="I27" i="5" s="1"/>
  <c r="I31" i="5"/>
  <c r="I30" i="5" s="1"/>
  <c r="I34" i="5"/>
  <c r="I33" i="5" s="1"/>
  <c r="I37" i="5"/>
  <c r="I36" i="5" s="1"/>
  <c r="I40" i="5"/>
  <c r="I39" i="5" s="1"/>
  <c r="I43" i="5"/>
  <c r="I42" i="5" s="1"/>
  <c r="I55" i="5"/>
  <c r="I54" i="5" s="1"/>
  <c r="J7" i="5"/>
  <c r="J6" i="5" s="1"/>
  <c r="J10" i="5"/>
  <c r="J9" i="5" s="1"/>
  <c r="J13" i="5"/>
  <c r="J12" i="5" s="1"/>
  <c r="J16" i="5"/>
  <c r="J15" i="5" s="1"/>
  <c r="J19" i="5"/>
  <c r="J18" i="5" s="1"/>
  <c r="J22" i="5"/>
  <c r="J21" i="5" s="1"/>
  <c r="J25" i="5"/>
  <c r="J24" i="5" s="1"/>
  <c r="J28" i="5"/>
  <c r="J27" i="5" s="1"/>
  <c r="J31" i="5"/>
  <c r="J30" i="5" s="1"/>
  <c r="J34" i="5"/>
  <c r="J33" i="5" s="1"/>
  <c r="J37" i="5"/>
  <c r="J36" i="5" s="1"/>
  <c r="J40" i="5"/>
  <c r="J39" i="5" s="1"/>
  <c r="J43" i="5"/>
  <c r="J42" i="5" s="1"/>
  <c r="J55" i="5"/>
  <c r="J54" i="5" s="1"/>
  <c r="L37" i="5"/>
  <c r="L36" i="5" s="1"/>
  <c r="L40" i="5"/>
  <c r="L39" i="5" s="1"/>
  <c r="L43" i="5"/>
  <c r="L42" i="5" s="1"/>
  <c r="L55" i="5"/>
  <c r="L54" i="5" s="1"/>
  <c r="E6" i="4"/>
  <c r="K45" i="5" l="1"/>
  <c r="J45" i="5"/>
  <c r="L48" i="5"/>
  <c r="K48" i="5"/>
  <c r="L33" i="5"/>
  <c r="F6" i="4"/>
  <c r="L7" i="4"/>
  <c r="F45" i="4"/>
  <c r="L47" i="4" s="1"/>
  <c r="E45" i="4"/>
  <c r="K47" i="4" s="1"/>
  <c r="D45" i="4"/>
  <c r="J47" i="4" s="1"/>
  <c r="C45" i="4"/>
  <c r="I47" i="4" s="1"/>
  <c r="F42" i="4"/>
  <c r="L44" i="4" s="1"/>
  <c r="E42" i="4"/>
  <c r="K44" i="4" s="1"/>
  <c r="D42" i="4"/>
  <c r="J44" i="4" s="1"/>
  <c r="C42" i="4"/>
  <c r="I44" i="4" s="1"/>
  <c r="F39" i="4"/>
  <c r="L41" i="4" s="1"/>
  <c r="E39" i="4"/>
  <c r="K41" i="4" s="1"/>
  <c r="D39" i="4"/>
  <c r="J41" i="4" s="1"/>
  <c r="C39" i="4"/>
  <c r="I41" i="4" s="1"/>
  <c r="F36" i="4"/>
  <c r="L38" i="4" s="1"/>
  <c r="E36" i="4"/>
  <c r="K38" i="4" s="1"/>
  <c r="D36" i="4"/>
  <c r="J38" i="4" s="1"/>
  <c r="C36" i="4"/>
  <c r="I38" i="4" s="1"/>
  <c r="F33" i="4"/>
  <c r="L35" i="4" s="1"/>
  <c r="E33" i="4"/>
  <c r="K35" i="4" s="1"/>
  <c r="D33" i="4"/>
  <c r="J35" i="4" s="1"/>
  <c r="C33" i="4"/>
  <c r="I35" i="4" s="1"/>
  <c r="F30" i="4"/>
  <c r="L32" i="4" s="1"/>
  <c r="E30" i="4"/>
  <c r="K32" i="4" s="1"/>
  <c r="D30" i="4"/>
  <c r="J32" i="4" s="1"/>
  <c r="C30" i="4"/>
  <c r="I32" i="4" s="1"/>
  <c r="F27" i="4"/>
  <c r="L29" i="4" s="1"/>
  <c r="E27" i="4"/>
  <c r="K29" i="4" s="1"/>
  <c r="D27" i="4"/>
  <c r="J29" i="4" s="1"/>
  <c r="C27" i="4"/>
  <c r="I28" i="4" s="1"/>
  <c r="F24" i="4"/>
  <c r="L26" i="4" s="1"/>
  <c r="E24" i="4"/>
  <c r="K26" i="4" s="1"/>
  <c r="D24" i="4"/>
  <c r="J26" i="4" s="1"/>
  <c r="C24" i="4"/>
  <c r="I25" i="4" s="1"/>
  <c r="F21" i="4"/>
  <c r="L23" i="4" s="1"/>
  <c r="E21" i="4"/>
  <c r="K23" i="4" s="1"/>
  <c r="D21" i="4"/>
  <c r="J23" i="4" s="1"/>
  <c r="C21" i="4"/>
  <c r="I22" i="4" s="1"/>
  <c r="F18" i="4"/>
  <c r="L20" i="4" s="1"/>
  <c r="E18" i="4"/>
  <c r="K20" i="4" s="1"/>
  <c r="D18" i="4"/>
  <c r="J20" i="4" s="1"/>
  <c r="C18" i="4"/>
  <c r="I20" i="4" s="1"/>
  <c r="F15" i="4"/>
  <c r="L17" i="4" s="1"/>
  <c r="E15" i="4"/>
  <c r="K17" i="4" s="1"/>
  <c r="D15" i="4"/>
  <c r="J17" i="4" s="1"/>
  <c r="C15" i="4"/>
  <c r="I16" i="4" s="1"/>
  <c r="F12" i="4"/>
  <c r="L14" i="4" s="1"/>
  <c r="E12" i="4"/>
  <c r="K14" i="4" s="1"/>
  <c r="D12" i="4"/>
  <c r="J14" i="4" s="1"/>
  <c r="C12" i="4"/>
  <c r="I13" i="4" s="1"/>
  <c r="F9" i="4"/>
  <c r="L11" i="4" s="1"/>
  <c r="E9" i="4"/>
  <c r="K11" i="4" s="1"/>
  <c r="D9" i="4"/>
  <c r="J11" i="4" s="1"/>
  <c r="C9" i="4"/>
  <c r="I11" i="4" s="1"/>
  <c r="L8" i="4"/>
  <c r="K7" i="4"/>
  <c r="K8" i="4"/>
  <c r="D6" i="4"/>
  <c r="J8" i="4" s="1"/>
  <c r="C6" i="4"/>
  <c r="I8" i="4" s="1"/>
  <c r="I7" i="4" l="1"/>
  <c r="I37" i="4"/>
  <c r="I36" i="4" s="1"/>
  <c r="J13" i="4"/>
  <c r="J12" i="4" s="1"/>
  <c r="I6" i="4"/>
  <c r="K6" i="4"/>
  <c r="L6" i="4"/>
  <c r="I12" i="4"/>
  <c r="I15" i="4"/>
  <c r="I10" i="4"/>
  <c r="I9" i="4" s="1"/>
  <c r="I14" i="4"/>
  <c r="I17" i="4"/>
  <c r="I19" i="4"/>
  <c r="I18" i="4" s="1"/>
  <c r="I26" i="4"/>
  <c r="I24" i="4" s="1"/>
  <c r="I29" i="4"/>
  <c r="I27" i="4" s="1"/>
  <c r="I31" i="4"/>
  <c r="I30" i="4" s="1"/>
  <c r="I34" i="4"/>
  <c r="I33" i="4" s="1"/>
  <c r="I40" i="4"/>
  <c r="I39" i="4" s="1"/>
  <c r="I43" i="4"/>
  <c r="I42" i="4" s="1"/>
  <c r="I46" i="4"/>
  <c r="I45" i="4" s="1"/>
  <c r="J7" i="4"/>
  <c r="J6" i="4" s="1"/>
  <c r="J10" i="4"/>
  <c r="J9" i="4" s="1"/>
  <c r="J16" i="4"/>
  <c r="J15" i="4" s="1"/>
  <c r="J19" i="4"/>
  <c r="J18" i="4" s="1"/>
  <c r="J22" i="4"/>
  <c r="J21" i="4" s="1"/>
  <c r="J25" i="4"/>
  <c r="J24" i="4" s="1"/>
  <c r="J28" i="4"/>
  <c r="J27" i="4" s="1"/>
  <c r="J31" i="4"/>
  <c r="J30" i="4" s="1"/>
  <c r="J34" i="4"/>
  <c r="J33" i="4" s="1"/>
  <c r="J37" i="4"/>
  <c r="J36" i="4" s="1"/>
  <c r="J40" i="4"/>
  <c r="J39" i="4" s="1"/>
  <c r="J43" i="4"/>
  <c r="J42" i="4" s="1"/>
  <c r="J46" i="4"/>
  <c r="J45" i="4" s="1"/>
  <c r="I23" i="4"/>
  <c r="I21" i="4" s="1"/>
  <c r="K13" i="4"/>
  <c r="K12" i="4" s="1"/>
  <c r="K16" i="4"/>
  <c r="K15" i="4" s="1"/>
  <c r="K19" i="4"/>
  <c r="K18" i="4" s="1"/>
  <c r="K22" i="4"/>
  <c r="K21" i="4" s="1"/>
  <c r="K25" i="4"/>
  <c r="K24" i="4" s="1"/>
  <c r="K28" i="4"/>
  <c r="K27" i="4" s="1"/>
  <c r="K31" i="4"/>
  <c r="K30" i="4" s="1"/>
  <c r="K34" i="4"/>
  <c r="K33" i="4" s="1"/>
  <c r="K37" i="4"/>
  <c r="K36" i="4" s="1"/>
  <c r="K40" i="4"/>
  <c r="K39" i="4" s="1"/>
  <c r="K43" i="4"/>
  <c r="K42" i="4" s="1"/>
  <c r="K46" i="4"/>
  <c r="K45" i="4" s="1"/>
  <c r="K10" i="4"/>
  <c r="K9" i="4" s="1"/>
  <c r="L10" i="4"/>
  <c r="L9" i="4" s="1"/>
  <c r="L13" i="4"/>
  <c r="L12" i="4" s="1"/>
  <c r="L16" i="4"/>
  <c r="L15" i="4" s="1"/>
  <c r="L19" i="4"/>
  <c r="L18" i="4" s="1"/>
  <c r="L22" i="4"/>
  <c r="L21" i="4" s="1"/>
  <c r="L25" i="4"/>
  <c r="L24" i="4" s="1"/>
  <c r="L28" i="4"/>
  <c r="L27" i="4" s="1"/>
  <c r="L31" i="4"/>
  <c r="L30" i="4" s="1"/>
  <c r="L34" i="4"/>
  <c r="L33" i="4" s="1"/>
  <c r="L37" i="4"/>
  <c r="L36" i="4" s="1"/>
  <c r="L40" i="4"/>
  <c r="L39" i="4" s="1"/>
  <c r="L43" i="4"/>
  <c r="L42" i="4" s="1"/>
  <c r="L46" i="4"/>
  <c r="L45" i="4" s="1"/>
  <c r="L7" i="3" l="1"/>
  <c r="E6" i="3"/>
  <c r="K7" i="3" s="1"/>
  <c r="D6" i="3"/>
  <c r="J7" i="3" s="1"/>
  <c r="C6" i="3"/>
  <c r="I8" i="3" s="1"/>
  <c r="F45" i="3"/>
  <c r="L47" i="3" s="1"/>
  <c r="E45" i="3"/>
  <c r="K47" i="3" s="1"/>
  <c r="D45" i="3"/>
  <c r="J47" i="3" s="1"/>
  <c r="C45" i="3"/>
  <c r="I47" i="3" s="1"/>
  <c r="F42" i="3"/>
  <c r="L43" i="3" s="1"/>
  <c r="E42" i="3"/>
  <c r="K44" i="3" s="1"/>
  <c r="D42" i="3"/>
  <c r="J44" i="3" s="1"/>
  <c r="C42" i="3"/>
  <c r="I44" i="3" s="1"/>
  <c r="F39" i="3"/>
  <c r="L41" i="3" s="1"/>
  <c r="E39" i="3"/>
  <c r="K41" i="3" s="1"/>
  <c r="D39" i="3"/>
  <c r="J41" i="3" s="1"/>
  <c r="C39" i="3"/>
  <c r="I41" i="3" s="1"/>
  <c r="F36" i="3"/>
  <c r="L37" i="3" s="1"/>
  <c r="E36" i="3"/>
  <c r="K38" i="3" s="1"/>
  <c r="D36" i="3"/>
  <c r="J38" i="3" s="1"/>
  <c r="C36" i="3"/>
  <c r="I38" i="3" s="1"/>
  <c r="F33" i="3"/>
  <c r="L34" i="3" s="1"/>
  <c r="E33" i="3"/>
  <c r="K35" i="3" s="1"/>
  <c r="D33" i="3"/>
  <c r="J35" i="3" s="1"/>
  <c r="C33" i="3"/>
  <c r="I35" i="3" s="1"/>
  <c r="F30" i="3"/>
  <c r="L32" i="3" s="1"/>
  <c r="E30" i="3"/>
  <c r="K32" i="3" s="1"/>
  <c r="D30" i="3"/>
  <c r="J32" i="3" s="1"/>
  <c r="C30" i="3"/>
  <c r="I32" i="3" s="1"/>
  <c r="F27" i="3"/>
  <c r="L29" i="3" s="1"/>
  <c r="E27" i="3"/>
  <c r="K29" i="3" s="1"/>
  <c r="D27" i="3"/>
  <c r="J29" i="3" s="1"/>
  <c r="C27" i="3"/>
  <c r="I29" i="3" s="1"/>
  <c r="F24" i="3"/>
  <c r="L25" i="3" s="1"/>
  <c r="E24" i="3"/>
  <c r="K26" i="3" s="1"/>
  <c r="D24" i="3"/>
  <c r="J26" i="3" s="1"/>
  <c r="C24" i="3"/>
  <c r="I26" i="3" s="1"/>
  <c r="F21" i="3"/>
  <c r="L23" i="3" s="1"/>
  <c r="E21" i="3"/>
  <c r="K23" i="3" s="1"/>
  <c r="D21" i="3"/>
  <c r="J23" i="3" s="1"/>
  <c r="C21" i="3"/>
  <c r="I23" i="3" s="1"/>
  <c r="F18" i="3"/>
  <c r="L19" i="3" s="1"/>
  <c r="E18" i="3"/>
  <c r="K20" i="3" s="1"/>
  <c r="D18" i="3"/>
  <c r="J20" i="3" s="1"/>
  <c r="C18" i="3"/>
  <c r="I20" i="3" s="1"/>
  <c r="F15" i="3"/>
  <c r="L17" i="3" s="1"/>
  <c r="E15" i="3"/>
  <c r="K17" i="3" s="1"/>
  <c r="D15" i="3"/>
  <c r="J17" i="3" s="1"/>
  <c r="C15" i="3"/>
  <c r="I17" i="3" s="1"/>
  <c r="F12" i="3"/>
  <c r="L13" i="3" s="1"/>
  <c r="E12" i="3"/>
  <c r="K14" i="3" s="1"/>
  <c r="D12" i="3"/>
  <c r="J14" i="3" s="1"/>
  <c r="C12" i="3"/>
  <c r="I14" i="3" s="1"/>
  <c r="F9" i="3"/>
  <c r="L11" i="3" s="1"/>
  <c r="E9" i="3"/>
  <c r="K11" i="3" s="1"/>
  <c r="D9" i="3"/>
  <c r="J11" i="3" s="1"/>
  <c r="C9" i="3"/>
  <c r="I11" i="3" s="1"/>
  <c r="K8" i="3"/>
  <c r="K6" i="3" l="1"/>
  <c r="J13" i="3"/>
  <c r="J12" i="3" s="1"/>
  <c r="L8" i="3"/>
  <c r="L6" i="3" s="1"/>
  <c r="J8" i="3"/>
  <c r="J6" i="3" s="1"/>
  <c r="I7" i="3"/>
  <c r="I6" i="3" s="1"/>
  <c r="L10" i="3"/>
  <c r="L9" i="3" s="1"/>
  <c r="L14" i="3"/>
  <c r="L12" i="3" s="1"/>
  <c r="L16" i="3"/>
  <c r="L15" i="3" s="1"/>
  <c r="L20" i="3"/>
  <c r="L18" i="3" s="1"/>
  <c r="L22" i="3"/>
  <c r="L21" i="3" s="1"/>
  <c r="L26" i="3"/>
  <c r="L24" i="3" s="1"/>
  <c r="L28" i="3"/>
  <c r="L27" i="3" s="1"/>
  <c r="L35" i="3"/>
  <c r="L33" i="3" s="1"/>
  <c r="L38" i="3"/>
  <c r="L36" i="3" s="1"/>
  <c r="L40" i="3"/>
  <c r="L39" i="3" s="1"/>
  <c r="L46" i="3"/>
  <c r="L45" i="3" s="1"/>
  <c r="I10" i="3"/>
  <c r="I9" i="3" s="1"/>
  <c r="I13" i="3"/>
  <c r="I12" i="3" s="1"/>
  <c r="I16" i="3"/>
  <c r="I15" i="3" s="1"/>
  <c r="I19" i="3"/>
  <c r="I18" i="3" s="1"/>
  <c r="I22" i="3"/>
  <c r="I21" i="3" s="1"/>
  <c r="I25" i="3"/>
  <c r="I24" i="3" s="1"/>
  <c r="I28" i="3"/>
  <c r="I27" i="3" s="1"/>
  <c r="I31" i="3"/>
  <c r="I30" i="3" s="1"/>
  <c r="I34" i="3"/>
  <c r="I33" i="3" s="1"/>
  <c r="I37" i="3"/>
  <c r="I36" i="3" s="1"/>
  <c r="I40" i="3"/>
  <c r="I39" i="3" s="1"/>
  <c r="I43" i="3"/>
  <c r="I42" i="3" s="1"/>
  <c r="I46" i="3"/>
  <c r="I45" i="3" s="1"/>
  <c r="L31" i="3"/>
  <c r="L30" i="3" s="1"/>
  <c r="L44" i="3"/>
  <c r="L42" i="3" s="1"/>
  <c r="J10" i="3"/>
  <c r="J9" i="3" s="1"/>
  <c r="J16" i="3"/>
  <c r="J15" i="3" s="1"/>
  <c r="J19" i="3"/>
  <c r="J18" i="3" s="1"/>
  <c r="J22" i="3"/>
  <c r="J21" i="3" s="1"/>
  <c r="J25" i="3"/>
  <c r="J24" i="3" s="1"/>
  <c r="J28" i="3"/>
  <c r="J27" i="3" s="1"/>
  <c r="J31" i="3"/>
  <c r="J30" i="3" s="1"/>
  <c r="J34" i="3"/>
  <c r="J33" i="3" s="1"/>
  <c r="J37" i="3"/>
  <c r="J36" i="3" s="1"/>
  <c r="J40" i="3"/>
  <c r="J39" i="3" s="1"/>
  <c r="J43" i="3"/>
  <c r="J42" i="3" s="1"/>
  <c r="J46" i="3"/>
  <c r="J45" i="3" s="1"/>
  <c r="K10" i="3"/>
  <c r="K9" i="3" s="1"/>
  <c r="K13" i="3"/>
  <c r="K12" i="3" s="1"/>
  <c r="K16" i="3"/>
  <c r="K15" i="3" s="1"/>
  <c r="K19" i="3"/>
  <c r="K18" i="3" s="1"/>
  <c r="K22" i="3"/>
  <c r="K21" i="3" s="1"/>
  <c r="K25" i="3"/>
  <c r="K24" i="3" s="1"/>
  <c r="K28" i="3"/>
  <c r="K27" i="3" s="1"/>
  <c r="K31" i="3"/>
  <c r="K30" i="3" s="1"/>
  <c r="K34" i="3"/>
  <c r="K33" i="3" s="1"/>
  <c r="K37" i="3"/>
  <c r="K36" i="3" s="1"/>
  <c r="K40" i="3"/>
  <c r="K39" i="3" s="1"/>
  <c r="K43" i="3"/>
  <c r="K42" i="3" s="1"/>
  <c r="K46" i="3"/>
  <c r="K45" i="3" s="1"/>
  <c r="L20" i="2"/>
  <c r="L19" i="2"/>
  <c r="L14" i="2"/>
  <c r="L13" i="2"/>
  <c r="L12" i="2" s="1"/>
  <c r="J8" i="2"/>
  <c r="K8" i="2"/>
  <c r="L8" i="2"/>
  <c r="I8" i="2"/>
  <c r="J7" i="2"/>
  <c r="K7" i="2"/>
  <c r="K6" i="2" s="1"/>
  <c r="L7" i="2"/>
  <c r="L6" i="2" s="1"/>
  <c r="I7" i="2"/>
  <c r="C9" i="2"/>
  <c r="I11" i="2" s="1"/>
  <c r="D9" i="2"/>
  <c r="J11" i="2" s="1"/>
  <c r="E9" i="2"/>
  <c r="K11" i="2" s="1"/>
  <c r="F9" i="2"/>
  <c r="L11" i="2" s="1"/>
  <c r="C12" i="2"/>
  <c r="I14" i="2" s="1"/>
  <c r="D12" i="2"/>
  <c r="J14" i="2" s="1"/>
  <c r="E12" i="2"/>
  <c r="K14" i="2" s="1"/>
  <c r="F12" i="2"/>
  <c r="C15" i="2"/>
  <c r="I17" i="2" s="1"/>
  <c r="D15" i="2"/>
  <c r="J17" i="2" s="1"/>
  <c r="E15" i="2"/>
  <c r="K17" i="2" s="1"/>
  <c r="F15" i="2"/>
  <c r="L17" i="2" s="1"/>
  <c r="C18" i="2"/>
  <c r="I20" i="2" s="1"/>
  <c r="D18" i="2"/>
  <c r="J20" i="2" s="1"/>
  <c r="E18" i="2"/>
  <c r="K20" i="2" s="1"/>
  <c r="F18" i="2"/>
  <c r="C21" i="2"/>
  <c r="D21" i="2"/>
  <c r="E21" i="2"/>
  <c r="F21" i="2"/>
  <c r="C24" i="2"/>
  <c r="D24" i="2"/>
  <c r="E24" i="2"/>
  <c r="F24" i="2"/>
  <c r="C27" i="2"/>
  <c r="D27" i="2"/>
  <c r="E27" i="2"/>
  <c r="F27" i="2"/>
  <c r="C30" i="2"/>
  <c r="D30" i="2"/>
  <c r="E30" i="2"/>
  <c r="F30" i="2"/>
  <c r="C33" i="2"/>
  <c r="D33" i="2"/>
  <c r="E33" i="2"/>
  <c r="F33" i="2"/>
  <c r="C36" i="2"/>
  <c r="D36" i="2"/>
  <c r="E36" i="2"/>
  <c r="F36" i="2"/>
  <c r="C39" i="2"/>
  <c r="D39" i="2"/>
  <c r="E39" i="2"/>
  <c r="F39" i="2"/>
  <c r="C42" i="2"/>
  <c r="D42" i="2"/>
  <c r="E42" i="2"/>
  <c r="F42" i="2"/>
  <c r="C45" i="2"/>
  <c r="D45" i="2"/>
  <c r="E45" i="2"/>
  <c r="F45" i="2"/>
  <c r="J6" i="2"/>
  <c r="L10" i="2" l="1"/>
  <c r="L9" i="2" s="1"/>
  <c r="L16" i="2"/>
  <c r="L15" i="2" s="1"/>
  <c r="K47" i="2"/>
  <c r="K46" i="2"/>
  <c r="K38" i="2"/>
  <c r="K37" i="2"/>
  <c r="K29" i="2"/>
  <c r="K28" i="2"/>
  <c r="L47" i="2"/>
  <c r="L46" i="2"/>
  <c r="L44" i="2"/>
  <c r="L43" i="2"/>
  <c r="L41" i="2"/>
  <c r="L40" i="2"/>
  <c r="L38" i="2"/>
  <c r="L37" i="2"/>
  <c r="L35" i="2"/>
  <c r="L34" i="2"/>
  <c r="L32" i="2"/>
  <c r="L31" i="2"/>
  <c r="L29" i="2"/>
  <c r="L28" i="2"/>
  <c r="L26" i="2"/>
  <c r="L25" i="2"/>
  <c r="L23" i="2"/>
  <c r="L22" i="2"/>
  <c r="I10" i="2"/>
  <c r="I9" i="2" s="1"/>
  <c r="I13" i="2"/>
  <c r="I12" i="2" s="1"/>
  <c r="I16" i="2"/>
  <c r="I15" i="2" s="1"/>
  <c r="I19" i="2"/>
  <c r="I18" i="2" s="1"/>
  <c r="K41" i="2"/>
  <c r="K40" i="2"/>
  <c r="K32" i="2"/>
  <c r="K31" i="2"/>
  <c r="K23" i="2"/>
  <c r="K22" i="2"/>
  <c r="J47" i="2"/>
  <c r="J46" i="2"/>
  <c r="J43" i="2"/>
  <c r="J44" i="2"/>
  <c r="J41" i="2"/>
  <c r="J40" i="2"/>
  <c r="J38" i="2"/>
  <c r="J37" i="2"/>
  <c r="J35" i="2"/>
  <c r="J34" i="2"/>
  <c r="J32" i="2"/>
  <c r="J31" i="2"/>
  <c r="J29" i="2"/>
  <c r="J28" i="2"/>
  <c r="J26" i="2"/>
  <c r="J25" i="2"/>
  <c r="J23" i="2"/>
  <c r="J22" i="2"/>
  <c r="K10" i="2"/>
  <c r="K9" i="2" s="1"/>
  <c r="K13" i="2"/>
  <c r="K12" i="2" s="1"/>
  <c r="K16" i="2"/>
  <c r="K15" i="2" s="1"/>
  <c r="K19" i="2"/>
  <c r="K18" i="2" s="1"/>
  <c r="K44" i="2"/>
  <c r="K43" i="2"/>
  <c r="K35" i="2"/>
  <c r="K34" i="2"/>
  <c r="K26" i="2"/>
  <c r="K25" i="2"/>
  <c r="I47" i="2"/>
  <c r="I46" i="2"/>
  <c r="I44" i="2"/>
  <c r="I43" i="2"/>
  <c r="I41" i="2"/>
  <c r="I40" i="2"/>
  <c r="I38" i="2"/>
  <c r="I37" i="2"/>
  <c r="I35" i="2"/>
  <c r="I34" i="2"/>
  <c r="I32" i="2"/>
  <c r="I31" i="2"/>
  <c r="I29" i="2"/>
  <c r="I28" i="2"/>
  <c r="I26" i="2"/>
  <c r="I25" i="2"/>
  <c r="I23" i="2"/>
  <c r="I22" i="2"/>
  <c r="J10" i="2"/>
  <c r="J9" i="2" s="1"/>
  <c r="J13" i="2"/>
  <c r="J12" i="2" s="1"/>
  <c r="J16" i="2"/>
  <c r="J15" i="2" s="1"/>
  <c r="J19" i="2"/>
  <c r="J18" i="2" s="1"/>
  <c r="L18" i="2"/>
  <c r="I6" i="2"/>
  <c r="J42" i="2" l="1"/>
  <c r="I21" i="2"/>
  <c r="I27" i="2"/>
  <c r="I33" i="2"/>
  <c r="I39" i="2"/>
  <c r="I45" i="2"/>
  <c r="K33" i="2"/>
  <c r="J21" i="2"/>
  <c r="J27" i="2"/>
  <c r="J33" i="2"/>
  <c r="J39" i="2"/>
  <c r="J45" i="2"/>
  <c r="K30" i="2"/>
  <c r="L21" i="2"/>
  <c r="L27" i="2"/>
  <c r="L33" i="2"/>
  <c r="L39" i="2"/>
  <c r="L45" i="2"/>
  <c r="K36" i="2"/>
  <c r="I24" i="2"/>
  <c r="I30" i="2"/>
  <c r="I36" i="2"/>
  <c r="I42" i="2"/>
  <c r="K24" i="2"/>
  <c r="K42" i="2"/>
  <c r="J24" i="2"/>
  <c r="J30" i="2"/>
  <c r="J36" i="2"/>
  <c r="K21" i="2"/>
  <c r="K39" i="2"/>
  <c r="L24" i="2"/>
  <c r="L30" i="2"/>
  <c r="L36" i="2"/>
  <c r="L42" i="2"/>
  <c r="K27" i="2"/>
  <c r="K45" i="2"/>
</calcChain>
</file>

<file path=xl/sharedStrings.xml><?xml version="1.0" encoding="utf-8"?>
<sst xmlns="http://schemas.openxmlformats.org/spreadsheetml/2006/main" count="1508" uniqueCount="66">
  <si>
    <r>
      <t>105</t>
    </r>
    <r>
      <rPr>
        <sz val="14"/>
        <rFont val="標楷體"/>
        <family val="4"/>
        <charset val="136"/>
      </rPr>
      <t>年</t>
    </r>
    <phoneticPr fontId="3" type="noConversion"/>
  </si>
  <si>
    <t>年齡級距及性別</t>
  </si>
  <si>
    <t>戶數</t>
  </si>
  <si>
    <t>面積</t>
  </si>
  <si>
    <t>地價</t>
  </si>
  <si>
    <t>查定稅額</t>
  </si>
  <si>
    <t xml:space="preserve"> </t>
  </si>
  <si>
    <t>男</t>
  </si>
  <si>
    <t>女</t>
  </si>
  <si>
    <r>
      <t>15-19</t>
    </r>
    <r>
      <rPr>
        <sz val="12"/>
        <rFont val="標楷體"/>
        <family val="4"/>
        <charset val="136"/>
      </rPr>
      <t>歲</t>
    </r>
  </si>
  <si>
    <r>
      <t>25-29</t>
    </r>
    <r>
      <rPr>
        <sz val="12"/>
        <rFont val="標楷體"/>
        <family val="4"/>
        <charset val="136"/>
      </rPr>
      <t>歲</t>
    </r>
  </si>
  <si>
    <r>
      <t>30-34</t>
    </r>
    <r>
      <rPr>
        <sz val="12"/>
        <rFont val="標楷體"/>
        <family val="4"/>
        <charset val="136"/>
      </rPr>
      <t>歲</t>
    </r>
  </si>
  <si>
    <r>
      <t>35-39</t>
    </r>
    <r>
      <rPr>
        <sz val="12"/>
        <rFont val="標楷體"/>
        <family val="4"/>
        <charset val="136"/>
      </rPr>
      <t>歲</t>
    </r>
  </si>
  <si>
    <r>
      <t>40-44</t>
    </r>
    <r>
      <rPr>
        <sz val="12"/>
        <rFont val="標楷體"/>
        <family val="4"/>
        <charset val="136"/>
      </rPr>
      <t>歲</t>
    </r>
  </si>
  <si>
    <r>
      <t>45-49</t>
    </r>
    <r>
      <rPr>
        <sz val="12"/>
        <rFont val="標楷體"/>
        <family val="4"/>
        <charset val="136"/>
      </rPr>
      <t>歲</t>
    </r>
  </si>
  <si>
    <r>
      <t>50-54</t>
    </r>
    <r>
      <rPr>
        <sz val="12"/>
        <rFont val="標楷體"/>
        <family val="4"/>
        <charset val="136"/>
      </rPr>
      <t>歲</t>
    </r>
  </si>
  <si>
    <r>
      <t>55-59</t>
    </r>
    <r>
      <rPr>
        <sz val="12"/>
        <rFont val="標楷體"/>
        <family val="4"/>
        <charset val="136"/>
      </rPr>
      <t>歲</t>
    </r>
  </si>
  <si>
    <r>
      <t>60-64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</si>
  <si>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</si>
  <si>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其他 *</t>
  </si>
  <si>
    <r>
      <t>0-14</t>
    </r>
    <r>
      <rPr>
        <sz val="12"/>
        <rFont val="標楷體"/>
        <family val="4"/>
        <charset val="136"/>
      </rPr>
      <t>歲</t>
    </r>
    <phoneticPr fontId="3" type="noConversion"/>
  </si>
  <si>
    <t xml:space="preserve"> 合計</t>
  </si>
  <si>
    <r>
      <t>20-24</t>
    </r>
    <r>
      <rPr>
        <sz val="12"/>
        <rFont val="標楷體"/>
        <family val="4"/>
        <charset val="136"/>
      </rPr>
      <t>歲</t>
    </r>
    <phoneticPr fontId="3" type="noConversion"/>
  </si>
  <si>
    <t>資料來源：財政部統計處。</t>
    <phoneticPr fontId="3" type="noConversion"/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</si>
  <si>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本表資料不包括非自然人及公同共有所有權人在內。</t>
    </r>
    <phoneticPr fontId="3" type="noConversion"/>
  </si>
  <si>
    <t>桃園市地價稅開徵概況－按納稅義務人性別及年齡別分</t>
    <phoneticPr fontId="3" type="noConversion"/>
  </si>
  <si>
    <r>
      <t>單位：</t>
    </r>
    <r>
      <rPr>
        <sz val="12"/>
        <rFont val="Times New Roman"/>
        <family val="1"/>
      </rPr>
      <t>%</t>
    </r>
    <phoneticPr fontId="3" type="noConversion"/>
  </si>
  <si>
    <r>
      <t>0-14</t>
    </r>
    <r>
      <rPr>
        <sz val="12"/>
        <rFont val="標楷體"/>
        <family val="4"/>
        <charset val="136"/>
      </rPr>
      <t>歲</t>
    </r>
    <phoneticPr fontId="3" type="noConversion"/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</si>
  <si>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本表資料不包括非自然人及公同共有所有權人在內。</t>
    </r>
    <phoneticPr fontId="3" type="noConversion"/>
  </si>
  <si>
    <t>桃園市地價稅開徵概況－按納稅義務人性別及年齡別分</t>
    <phoneticPr fontId="3" type="noConversion"/>
  </si>
  <si>
    <t>總 　計</t>
    <phoneticPr fontId="3" type="noConversion"/>
  </si>
  <si>
    <t xml:space="preserve">      單位：戶；公頃；新臺幣百萬元</t>
    <phoneticPr fontId="3" type="noConversion"/>
  </si>
  <si>
    <r>
      <t xml:space="preserve">                    2.*</t>
    </r>
    <r>
      <rPr>
        <sz val="10"/>
        <rFont val="標楷體"/>
        <family val="4"/>
        <charset val="136"/>
      </rPr>
      <t>土地持有者已身故而未過戶及移居國外兩年以上者。</t>
    </r>
    <phoneticPr fontId="3" type="noConversion"/>
  </si>
  <si>
    <r>
      <t xml:space="preserve">                    2.*</t>
    </r>
    <r>
      <rPr>
        <sz val="10"/>
        <rFont val="標楷體"/>
        <family val="4"/>
        <charset val="136"/>
      </rPr>
      <t>土地持有者已身故而未過戶及移居國外兩年以上者。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</si>
  <si>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phoneticPr fontId="3" type="noConversion"/>
  </si>
  <si>
    <r>
      <t>60-64</t>
    </r>
    <r>
      <rPr>
        <sz val="12"/>
        <rFont val="標楷體"/>
        <family val="4"/>
        <charset val="136"/>
      </rPr>
      <t>歲</t>
    </r>
    <phoneticPr fontId="3" type="noConversion"/>
  </si>
  <si>
    <r>
      <t>70-74</t>
    </r>
    <r>
      <rPr>
        <sz val="12"/>
        <rFont val="標楷體"/>
        <family val="4"/>
        <charset val="136"/>
      </rPr>
      <t>歲</t>
    </r>
    <phoneticPr fontId="3" type="noConversion"/>
  </si>
  <si>
    <r>
      <t>75-79</t>
    </r>
    <r>
      <rPr>
        <sz val="12"/>
        <rFont val="標楷體"/>
        <family val="4"/>
        <charset val="136"/>
      </rPr>
      <t>歲</t>
    </r>
    <phoneticPr fontId="3" type="noConversion"/>
  </si>
  <si>
    <r>
      <t>80</t>
    </r>
    <r>
      <rPr>
        <sz val="12"/>
        <rFont val="標楷體"/>
        <family val="4"/>
        <charset val="136"/>
      </rPr>
      <t>歲以上</t>
    </r>
    <phoneticPr fontId="3" type="noConversion"/>
  </si>
  <si>
    <r>
      <t>65-69</t>
    </r>
    <r>
      <rPr>
        <sz val="12"/>
        <rFont val="標楷體"/>
        <family val="4"/>
        <charset val="136"/>
      </rPr>
      <t>歲</t>
    </r>
    <phoneticPr fontId="3" type="noConversion"/>
  </si>
  <si>
    <r>
      <t>110</t>
    </r>
    <r>
      <rPr>
        <sz val="14"/>
        <rFont val="標楷體"/>
        <family val="4"/>
        <charset val="136"/>
      </rPr>
      <t>年</t>
    </r>
    <phoneticPr fontId="3" type="noConversion"/>
  </si>
  <si>
    <r>
      <t>110</t>
    </r>
    <r>
      <rPr>
        <sz val="14"/>
        <rFont val="標楷體"/>
        <family val="4"/>
        <charset val="136"/>
      </rPr>
      <t>年</t>
    </r>
    <phoneticPr fontId="3" type="noConversion"/>
  </si>
  <si>
    <r>
      <t>106</t>
    </r>
    <r>
      <rPr>
        <sz val="14"/>
        <rFont val="標楷體"/>
        <family val="4"/>
        <charset val="136"/>
      </rPr>
      <t>年</t>
    </r>
    <phoneticPr fontId="3" type="noConversion"/>
  </si>
  <si>
    <r>
      <t>單位：</t>
    </r>
    <r>
      <rPr>
        <sz val="12"/>
        <rFont val="Times New Roman"/>
        <family val="1"/>
      </rPr>
      <t>%</t>
    </r>
    <phoneticPr fontId="3" type="noConversion"/>
  </si>
  <si>
    <r>
      <t>20-24</t>
    </r>
    <r>
      <rPr>
        <sz val="12"/>
        <rFont val="標楷體"/>
        <family val="4"/>
        <charset val="136"/>
      </rPr>
      <t>歲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</si>
  <si>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</si>
  <si>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</si>
  <si>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</si>
  <si>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phoneticPr fontId="3" type="noConversion"/>
  </si>
  <si>
    <r>
      <t>單位：</t>
    </r>
    <r>
      <rPr>
        <sz val="12"/>
        <rFont val="Times New Roman"/>
        <family val="1"/>
      </rPr>
      <t>%</t>
    </r>
    <phoneticPr fontId="3" type="noConversion"/>
  </si>
  <si>
    <r>
      <t>0-14</t>
    </r>
    <r>
      <rPr>
        <sz val="12"/>
        <rFont val="標楷體"/>
        <family val="4"/>
        <charset val="136"/>
      </rPr>
      <t>歲</t>
    </r>
    <phoneticPr fontId="3" type="noConversion"/>
  </si>
  <si>
    <r>
      <t>20-24</t>
    </r>
    <r>
      <rPr>
        <sz val="12"/>
        <rFont val="標楷體"/>
        <family val="4"/>
        <charset val="136"/>
      </rPr>
      <t>歲</t>
    </r>
    <phoneticPr fontId="3" type="noConversion"/>
  </si>
  <si>
    <r>
      <t>60-64</t>
    </r>
    <r>
      <rPr>
        <sz val="12"/>
        <rFont val="標楷體"/>
        <family val="4"/>
        <charset val="136"/>
      </rPr>
      <t>歲</t>
    </r>
    <phoneticPr fontId="3" type="noConversion"/>
  </si>
  <si>
    <r>
      <t>65-69</t>
    </r>
    <r>
      <rPr>
        <sz val="12"/>
        <rFont val="標楷體"/>
        <family val="4"/>
        <charset val="136"/>
      </rPr>
      <t>歲</t>
    </r>
    <phoneticPr fontId="3" type="noConversion"/>
  </si>
  <si>
    <r>
      <t>70-74</t>
    </r>
    <r>
      <rPr>
        <sz val="12"/>
        <rFont val="標楷體"/>
        <family val="4"/>
        <charset val="136"/>
      </rPr>
      <t>歲</t>
    </r>
    <phoneticPr fontId="3" type="noConversion"/>
  </si>
  <si>
    <r>
      <t>75-79</t>
    </r>
    <r>
      <rPr>
        <sz val="12"/>
        <rFont val="標楷體"/>
        <family val="4"/>
        <charset val="136"/>
      </rPr>
      <t>歲</t>
    </r>
    <phoneticPr fontId="3" type="noConversion"/>
  </si>
  <si>
    <r>
      <t>80</t>
    </r>
    <r>
      <rPr>
        <sz val="12"/>
        <rFont val="標楷體"/>
        <family val="4"/>
        <charset val="136"/>
      </rPr>
      <t>歲以上</t>
    </r>
    <phoneticPr fontId="3" type="noConversion"/>
  </si>
  <si>
    <r>
      <t>80</t>
    </r>
    <r>
      <rPr>
        <sz val="12"/>
        <rFont val="標楷體"/>
        <family val="4"/>
        <charset val="136"/>
      </rPr>
      <t>歲以上</t>
    </r>
    <phoneticPr fontId="3" type="noConversion"/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</si>
  <si>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本表資料不包括非自然人及公同共有所有權人在內。</t>
    </r>
    <phoneticPr fontId="3" type="noConversion"/>
  </si>
  <si>
    <r>
      <t xml:space="preserve">                    2.*</t>
    </r>
    <r>
      <rPr>
        <sz val="10"/>
        <rFont val="標楷體"/>
        <family val="4"/>
        <charset val="136"/>
      </rPr>
      <t>土地持有者已身故而未過戶及移居國外兩年以上者。</t>
    </r>
    <phoneticPr fontId="3" type="noConversion"/>
  </si>
  <si>
    <r>
      <t>111</t>
    </r>
    <r>
      <rPr>
        <sz val="14"/>
        <rFont val="標楷體"/>
        <family val="4"/>
        <charset val="136"/>
      </rPr>
      <t>年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</si>
  <si>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</si>
  <si>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phoneticPr fontId="3" type="noConversion"/>
  </si>
  <si>
    <r>
      <t>15-17</t>
    </r>
    <r>
      <rPr>
        <sz val="12"/>
        <rFont val="標楷體"/>
        <family val="4"/>
        <charset val="136"/>
      </rPr>
      <t>歲</t>
    </r>
    <phoneticPr fontId="3" type="noConversion"/>
  </si>
  <si>
    <r>
      <t>18-24</t>
    </r>
    <r>
      <rPr>
        <sz val="12"/>
        <rFont val="標楷體"/>
        <family val="4"/>
        <charset val="136"/>
      </rPr>
      <t>歲</t>
    </r>
    <phoneticPr fontId="3" type="noConversion"/>
  </si>
  <si>
    <r>
      <t>114</t>
    </r>
    <r>
      <rPr>
        <sz val="14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</si>
</sst>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#,###,##0\ "/>
    <numFmt numFmtId="178" formatCode="#,##0.0_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5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9.5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2"/>
      <name val="MS Sans Serif"/>
      <family val="2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8.5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4" fillId="0" borderId="0" xfId="0" applyFont="1"/>
    <xf numFmtId="0" fontId="7" fillId="0" borderId="0" xfId="0" applyFont="1"/>
    <xf numFmtId="0" fontId="0" fillId="0" borderId="1" xfId="0" applyBorder="1" applyAlignment="1"/>
    <xf numFmtId="0" fontId="7" fillId="0" borderId="1" xfId="0" applyFont="1" applyBorder="1" applyAlignment="1"/>
    <xf numFmtId="0" fontId="8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0" xfId="0" applyFont="1" applyBorder="1"/>
    <xf numFmtId="176" fontId="9" fillId="0" borderId="6" xfId="0" applyNumberFormat="1" applyFont="1" applyFill="1" applyBorder="1" applyAlignment="1">
      <alignment horizontal="center" vertical="center"/>
    </xf>
    <xf numFmtId="177" fontId="9" fillId="0" borderId="7" xfId="0" applyNumberFormat="1" applyFont="1" applyBorder="1" applyAlignment="1">
      <alignment horizontal="right" vertical="center"/>
    </xf>
    <xf numFmtId="0" fontId="10" fillId="0" borderId="0" xfId="0" applyFont="1" applyAlignment="1"/>
    <xf numFmtId="0" fontId="11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right" vertical="center"/>
    </xf>
    <xf numFmtId="0" fontId="7" fillId="0" borderId="0" xfId="0" applyFont="1" applyAlignment="1"/>
    <xf numFmtId="177" fontId="11" fillId="0" borderId="0" xfId="0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2" fillId="0" borderId="1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15" fillId="0" borderId="0" xfId="0" applyFont="1" applyFill="1"/>
    <xf numFmtId="0" fontId="15" fillId="0" borderId="0" xfId="0" applyFont="1"/>
    <xf numFmtId="0" fontId="7" fillId="0" borderId="0" xfId="0" applyFont="1" applyFill="1"/>
    <xf numFmtId="177" fontId="11" fillId="0" borderId="9" xfId="0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 vertical="center"/>
    </xf>
    <xf numFmtId="178" fontId="11" fillId="0" borderId="9" xfId="0" applyNumberFormat="1" applyFont="1" applyBorder="1" applyAlignment="1">
      <alignment horizontal="right" vertical="center"/>
    </xf>
    <xf numFmtId="177" fontId="9" fillId="0" borderId="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8" fontId="9" fillId="0" borderId="0" xfId="0" applyNumberFormat="1" applyFont="1" applyBorder="1" applyAlignment="1">
      <alignment horizontal="right" vertical="center"/>
    </xf>
    <xf numFmtId="178" fontId="11" fillId="0" borderId="0" xfId="0" applyNumberFormat="1" applyFont="1" applyBorder="1" applyAlignment="1">
      <alignment horizontal="right" vertical="center"/>
    </xf>
    <xf numFmtId="178" fontId="11" fillId="0" borderId="1" xfId="0" applyNumberFormat="1" applyFont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16" fillId="0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3" fillId="0" borderId="10" xfId="0" applyFont="1" applyFill="1" applyBorder="1" applyAlignment="1">
      <alignment vertical="center"/>
    </xf>
  </cellXfs>
  <cellStyles count="2">
    <cellStyle name="一般" xfId="0" builtinId="0"/>
    <cellStyle name="一般_Sheet1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9" customHeight="1" x14ac:dyDescent="0.45">
      <c r="A1" s="43" t="s">
        <v>29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21" customHeight="1" x14ac:dyDescent="0.45">
      <c r="A2" s="44" t="s">
        <v>0</v>
      </c>
      <c r="B2" s="44"/>
      <c r="C2" s="44"/>
      <c r="D2" s="44"/>
      <c r="E2" s="44"/>
      <c r="F2" s="44"/>
      <c r="G2" s="44" t="s">
        <v>0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5.15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22.15" customHeight="1" x14ac:dyDescent="0.4">
      <c r="A6" s="40" t="s">
        <v>30</v>
      </c>
      <c r="B6" s="12" t="s">
        <v>6</v>
      </c>
      <c r="C6" s="13">
        <v>757713</v>
      </c>
      <c r="D6" s="34">
        <v>9677</v>
      </c>
      <c r="E6" s="34">
        <v>488560</v>
      </c>
      <c r="F6" s="34">
        <v>4489</v>
      </c>
      <c r="G6" s="40" t="s">
        <v>30</v>
      </c>
      <c r="H6" s="12" t="s">
        <v>6</v>
      </c>
      <c r="I6" s="31">
        <f>SUM(I7:I8)</f>
        <v>100</v>
      </c>
      <c r="J6" s="37">
        <f>SUM(J7:J8)</f>
        <v>99.989666218869473</v>
      </c>
      <c r="K6" s="37">
        <f>SUM(K7:K8)</f>
        <v>100</v>
      </c>
      <c r="L6" s="37">
        <f>SUM(L7:L8)</f>
        <v>100</v>
      </c>
    </row>
    <row r="7" spans="1:12" s="18" customFormat="1" ht="22.15" customHeight="1" x14ac:dyDescent="0.4">
      <c r="A7" s="15"/>
      <c r="B7" s="16" t="s">
        <v>7</v>
      </c>
      <c r="C7" s="17">
        <v>389402</v>
      </c>
      <c r="D7" s="19">
        <v>6202</v>
      </c>
      <c r="E7" s="19">
        <v>293086</v>
      </c>
      <c r="F7" s="19">
        <v>2992</v>
      </c>
      <c r="G7" s="15"/>
      <c r="H7" s="16" t="s">
        <v>7</v>
      </c>
      <c r="I7" s="32">
        <f>C7/C6*100</f>
        <v>51.391753869868936</v>
      </c>
      <c r="J7" s="38">
        <f t="shared" ref="J7:L7" si="0">D7/D6*100</f>
        <v>64.090110571458098</v>
      </c>
      <c r="K7" s="38">
        <f t="shared" si="0"/>
        <v>59.989765842475848</v>
      </c>
      <c r="L7" s="38">
        <f t="shared" si="0"/>
        <v>66.651815549120073</v>
      </c>
    </row>
    <row r="8" spans="1:12" s="18" customFormat="1" ht="22.15" customHeight="1" x14ac:dyDescent="0.4">
      <c r="A8" s="15"/>
      <c r="B8" s="16" t="s">
        <v>8</v>
      </c>
      <c r="C8" s="17">
        <v>368311</v>
      </c>
      <c r="D8" s="19">
        <v>3474</v>
      </c>
      <c r="E8" s="19">
        <v>195474</v>
      </c>
      <c r="F8" s="19">
        <v>1497</v>
      </c>
      <c r="G8" s="15"/>
      <c r="H8" s="16" t="s">
        <v>8</v>
      </c>
      <c r="I8" s="32">
        <f>C8/C6*100</f>
        <v>48.608246130131064</v>
      </c>
      <c r="J8" s="38">
        <f t="shared" ref="J8:L8" si="1">D8/D6*100</f>
        <v>35.899555647411383</v>
      </c>
      <c r="K8" s="38">
        <f t="shared" si="1"/>
        <v>40.010234157524152</v>
      </c>
      <c r="L8" s="38">
        <f t="shared" si="1"/>
        <v>33.348184450879934</v>
      </c>
    </row>
    <row r="9" spans="1:12" s="18" customFormat="1" ht="22.15" customHeight="1" x14ac:dyDescent="0.4">
      <c r="A9" s="15" t="s">
        <v>20</v>
      </c>
      <c r="B9" s="16" t="s">
        <v>21</v>
      </c>
      <c r="C9" s="13">
        <f>SUM(C10:C11)</f>
        <v>1304</v>
      </c>
      <c r="D9" s="34">
        <f>SUM(D10:D11)</f>
        <v>10</v>
      </c>
      <c r="E9" s="34">
        <f>SUM(E10:E11)</f>
        <v>567</v>
      </c>
      <c r="F9" s="34">
        <f>SUM(F10:F11)</f>
        <v>4</v>
      </c>
      <c r="G9" s="15" t="s">
        <v>27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22.15" customHeight="1" x14ac:dyDescent="0.4">
      <c r="A10" s="15"/>
      <c r="B10" s="16" t="s">
        <v>7</v>
      </c>
      <c r="C10" s="17">
        <v>859</v>
      </c>
      <c r="D10" s="19">
        <v>7</v>
      </c>
      <c r="E10" s="19">
        <v>420</v>
      </c>
      <c r="F10" s="19">
        <v>3</v>
      </c>
      <c r="G10" s="15"/>
      <c r="H10" s="16" t="s">
        <v>7</v>
      </c>
      <c r="I10" s="32">
        <f>C10/C9*100</f>
        <v>65.874233128834362</v>
      </c>
      <c r="J10" s="38">
        <f t="shared" ref="J10:L10" si="2">D10/D9*100</f>
        <v>70</v>
      </c>
      <c r="K10" s="38">
        <f t="shared" si="2"/>
        <v>74.074074074074076</v>
      </c>
      <c r="L10" s="38">
        <f t="shared" si="2"/>
        <v>75</v>
      </c>
    </row>
    <row r="11" spans="1:12" s="18" customFormat="1" ht="22.15" customHeight="1" x14ac:dyDescent="0.4">
      <c r="A11" s="15"/>
      <c r="B11" s="16" t="s">
        <v>8</v>
      </c>
      <c r="C11" s="17">
        <v>445</v>
      </c>
      <c r="D11" s="19">
        <v>3</v>
      </c>
      <c r="E11" s="19">
        <v>147</v>
      </c>
      <c r="F11" s="19">
        <v>1</v>
      </c>
      <c r="G11" s="15"/>
      <c r="H11" s="16" t="s">
        <v>8</v>
      </c>
      <c r="I11" s="32">
        <f>C11/C9*100</f>
        <v>34.125766871165638</v>
      </c>
      <c r="J11" s="38">
        <f t="shared" ref="J11:L11" si="3">D11/D9*100</f>
        <v>30</v>
      </c>
      <c r="K11" s="38">
        <f t="shared" si="3"/>
        <v>25.925925925925924</v>
      </c>
      <c r="L11" s="38">
        <f t="shared" si="3"/>
        <v>25</v>
      </c>
    </row>
    <row r="12" spans="1:12" s="18" customFormat="1" ht="22.15" customHeight="1" x14ac:dyDescent="0.4">
      <c r="A12" s="15" t="s">
        <v>9</v>
      </c>
      <c r="B12" s="16" t="s">
        <v>21</v>
      </c>
      <c r="C12" s="13">
        <f>SUM(C13:C14)</f>
        <v>2119</v>
      </c>
      <c r="D12" s="34">
        <f>SUM(D13:D14)</f>
        <v>17</v>
      </c>
      <c r="E12" s="34">
        <f>SUM(E13:E14)</f>
        <v>983</v>
      </c>
      <c r="F12" s="34">
        <f>SUM(F13:F14)</f>
        <v>8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99.999999999999986</v>
      </c>
      <c r="L12" s="37">
        <f>SUM(L13:L14)</f>
        <v>100</v>
      </c>
    </row>
    <row r="13" spans="1:12" s="18" customFormat="1" ht="22.15" customHeight="1" x14ac:dyDescent="0.4">
      <c r="B13" s="16" t="s">
        <v>7</v>
      </c>
      <c r="C13" s="17">
        <v>1401</v>
      </c>
      <c r="D13" s="19">
        <v>14</v>
      </c>
      <c r="E13" s="19">
        <v>792</v>
      </c>
      <c r="F13" s="19">
        <v>7</v>
      </c>
      <c r="H13" s="16" t="s">
        <v>7</v>
      </c>
      <c r="I13" s="32">
        <f>C13/C12*100</f>
        <v>66.116092496460595</v>
      </c>
      <c r="J13" s="38">
        <f t="shared" ref="J13:L13" si="4">D13/D12*100</f>
        <v>82.35294117647058</v>
      </c>
      <c r="K13" s="38">
        <f t="shared" si="4"/>
        <v>80.569684638860622</v>
      </c>
      <c r="L13" s="38">
        <f t="shared" si="4"/>
        <v>87.5</v>
      </c>
    </row>
    <row r="14" spans="1:12" s="18" customFormat="1" ht="22.15" customHeight="1" x14ac:dyDescent="0.4">
      <c r="A14" s="15"/>
      <c r="B14" s="16" t="s">
        <v>8</v>
      </c>
      <c r="C14" s="17">
        <v>718</v>
      </c>
      <c r="D14" s="19">
        <v>3</v>
      </c>
      <c r="E14" s="19">
        <v>191</v>
      </c>
      <c r="F14" s="19">
        <v>1</v>
      </c>
      <c r="G14" s="15"/>
      <c r="H14" s="16" t="s">
        <v>8</v>
      </c>
      <c r="I14" s="32">
        <f>C14/C12*100</f>
        <v>33.883907503539405</v>
      </c>
      <c r="J14" s="38">
        <f t="shared" ref="J14:L14" si="5">D14/D12*100</f>
        <v>17.647058823529413</v>
      </c>
      <c r="K14" s="38">
        <f t="shared" si="5"/>
        <v>19.430315361139368</v>
      </c>
      <c r="L14" s="38">
        <f t="shared" si="5"/>
        <v>12.5</v>
      </c>
    </row>
    <row r="15" spans="1:12" s="18" customFormat="1" ht="22.15" customHeight="1" x14ac:dyDescent="0.4">
      <c r="A15" s="15" t="s">
        <v>22</v>
      </c>
      <c r="B15" s="16" t="s">
        <v>21</v>
      </c>
      <c r="C15" s="13">
        <f>SUM(C16:C17)</f>
        <v>5743</v>
      </c>
      <c r="D15" s="34">
        <f>SUM(D16:D17)</f>
        <v>46</v>
      </c>
      <c r="E15" s="34">
        <f>SUM(E16:E17)</f>
        <v>2359</v>
      </c>
      <c r="F15" s="34">
        <f>SUM(F16:F17)</f>
        <v>19</v>
      </c>
      <c r="G15" s="15" t="s">
        <v>22</v>
      </c>
      <c r="H15" s="16" t="s">
        <v>21</v>
      </c>
      <c r="I15" s="31">
        <f>SUM(I16:I17)</f>
        <v>99.999999999999986</v>
      </c>
      <c r="J15" s="37">
        <f>SUM(J16:J17)</f>
        <v>100</v>
      </c>
      <c r="K15" s="37">
        <f>SUM(K16:K17)</f>
        <v>99.999999999999986</v>
      </c>
      <c r="L15" s="37">
        <f>SUM(L16:L17)</f>
        <v>100</v>
      </c>
    </row>
    <row r="16" spans="1:12" s="18" customFormat="1" ht="22.15" customHeight="1" x14ac:dyDescent="0.4">
      <c r="A16" s="15"/>
      <c r="B16" s="16" t="s">
        <v>7</v>
      </c>
      <c r="C16" s="17">
        <v>3754</v>
      </c>
      <c r="D16" s="19">
        <v>37</v>
      </c>
      <c r="E16" s="19">
        <v>1841</v>
      </c>
      <c r="F16" s="19">
        <v>15</v>
      </c>
      <c r="G16" s="15"/>
      <c r="H16" s="16" t="s">
        <v>7</v>
      </c>
      <c r="I16" s="32">
        <f>C16/C15*100</f>
        <v>65.366533170816638</v>
      </c>
      <c r="J16" s="38">
        <f t="shared" ref="J16:L16" si="6">D16/D15*100</f>
        <v>80.434782608695656</v>
      </c>
      <c r="K16" s="38">
        <f t="shared" si="6"/>
        <v>78.041543026706222</v>
      </c>
      <c r="L16" s="38">
        <f t="shared" si="6"/>
        <v>78.94736842105263</v>
      </c>
    </row>
    <row r="17" spans="1:12" s="18" customFormat="1" ht="22.15" customHeight="1" x14ac:dyDescent="0.4">
      <c r="A17" s="15"/>
      <c r="B17" s="16" t="s">
        <v>8</v>
      </c>
      <c r="C17" s="17">
        <v>1989</v>
      </c>
      <c r="D17" s="19">
        <v>9</v>
      </c>
      <c r="E17" s="19">
        <v>518</v>
      </c>
      <c r="F17" s="19">
        <v>4</v>
      </c>
      <c r="G17" s="15"/>
      <c r="H17" s="16" t="s">
        <v>8</v>
      </c>
      <c r="I17" s="32">
        <f>C17/C15*100</f>
        <v>34.633466829183348</v>
      </c>
      <c r="J17" s="38">
        <f t="shared" ref="J17:L17" si="7">D17/D15*100</f>
        <v>19.565217391304348</v>
      </c>
      <c r="K17" s="38">
        <f t="shared" si="7"/>
        <v>21.958456973293767</v>
      </c>
      <c r="L17" s="38">
        <f t="shared" si="7"/>
        <v>21.052631578947366</v>
      </c>
    </row>
    <row r="18" spans="1:12" s="18" customFormat="1" ht="22.15" customHeight="1" x14ac:dyDescent="0.4">
      <c r="A18" s="15" t="s">
        <v>10</v>
      </c>
      <c r="B18" s="16" t="s">
        <v>21</v>
      </c>
      <c r="C18" s="13">
        <f>SUM(C19:C20)</f>
        <v>16271</v>
      </c>
      <c r="D18" s="34">
        <f>SUM(D19:D20)</f>
        <v>116</v>
      </c>
      <c r="E18" s="34">
        <f>SUM(E19:E20)</f>
        <v>6214</v>
      </c>
      <c r="F18" s="34">
        <f>SUM(F19:F20)</f>
        <v>47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22.15" customHeight="1" x14ac:dyDescent="0.4">
      <c r="B19" s="16" t="s">
        <v>7</v>
      </c>
      <c r="C19" s="17">
        <v>10059</v>
      </c>
      <c r="D19" s="19">
        <v>86</v>
      </c>
      <c r="E19" s="19">
        <v>4519</v>
      </c>
      <c r="F19" s="19">
        <v>36</v>
      </c>
      <c r="H19" s="16" t="s">
        <v>7</v>
      </c>
      <c r="I19" s="32">
        <f>C19/C18*100</f>
        <v>61.821645873025631</v>
      </c>
      <c r="J19" s="38">
        <f t="shared" ref="J19:L19" si="8">D19/D18*100</f>
        <v>74.137931034482762</v>
      </c>
      <c r="K19" s="38">
        <f t="shared" si="8"/>
        <v>72.72288381074992</v>
      </c>
      <c r="L19" s="38">
        <f t="shared" si="8"/>
        <v>76.59574468085107</v>
      </c>
    </row>
    <row r="20" spans="1:12" s="18" customFormat="1" ht="22.15" customHeight="1" x14ac:dyDescent="0.4">
      <c r="A20" s="15"/>
      <c r="B20" s="16" t="s">
        <v>8</v>
      </c>
      <c r="C20" s="17">
        <v>6212</v>
      </c>
      <c r="D20" s="19">
        <v>30</v>
      </c>
      <c r="E20" s="19">
        <v>1695</v>
      </c>
      <c r="F20" s="19">
        <v>11</v>
      </c>
      <c r="G20" s="15"/>
      <c r="H20" s="16" t="s">
        <v>8</v>
      </c>
      <c r="I20" s="32">
        <f>C20/C18*100</f>
        <v>38.178354126974376</v>
      </c>
      <c r="J20" s="38">
        <f t="shared" ref="J20:L20" si="9">D20/D18*100</f>
        <v>25.862068965517242</v>
      </c>
      <c r="K20" s="38">
        <f t="shared" si="9"/>
        <v>27.277116189250076</v>
      </c>
      <c r="L20" s="38">
        <f t="shared" si="9"/>
        <v>23.404255319148938</v>
      </c>
    </row>
    <row r="21" spans="1:12" s="18" customFormat="1" ht="22.15" customHeight="1" x14ac:dyDescent="0.4">
      <c r="A21" s="15" t="s">
        <v>11</v>
      </c>
      <c r="B21" s="16" t="s">
        <v>21</v>
      </c>
      <c r="C21" s="13">
        <f>SUM(C22:C23)</f>
        <v>37162</v>
      </c>
      <c r="D21" s="34">
        <f>SUM(D22:D23)</f>
        <v>237</v>
      </c>
      <c r="E21" s="34">
        <f>SUM(E22:E23)</f>
        <v>13178</v>
      </c>
      <c r="F21" s="34">
        <f>SUM(F22:F23)</f>
        <v>85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</v>
      </c>
    </row>
    <row r="22" spans="1:12" s="18" customFormat="1" ht="22.15" customHeight="1" x14ac:dyDescent="0.4">
      <c r="B22" s="16" t="s">
        <v>7</v>
      </c>
      <c r="C22" s="17">
        <v>21887</v>
      </c>
      <c r="D22" s="19">
        <v>167</v>
      </c>
      <c r="E22" s="19">
        <v>8929</v>
      </c>
      <c r="F22" s="19">
        <v>60</v>
      </c>
      <c r="H22" s="16" t="s">
        <v>7</v>
      </c>
      <c r="I22" s="32">
        <f>C22/C21*100</f>
        <v>58.896184274258658</v>
      </c>
      <c r="J22" s="38">
        <f t="shared" ref="J22:L22" si="10">D22/D21*100</f>
        <v>70.46413502109705</v>
      </c>
      <c r="K22" s="38">
        <f t="shared" si="10"/>
        <v>67.756867506450149</v>
      </c>
      <c r="L22" s="38">
        <f t="shared" si="10"/>
        <v>70.588235294117652</v>
      </c>
    </row>
    <row r="23" spans="1:12" s="18" customFormat="1" ht="22.15" customHeight="1" x14ac:dyDescent="0.4">
      <c r="A23" s="15"/>
      <c r="B23" s="16" t="s">
        <v>8</v>
      </c>
      <c r="C23" s="17">
        <v>15275</v>
      </c>
      <c r="D23" s="19">
        <v>70</v>
      </c>
      <c r="E23" s="19">
        <v>4249</v>
      </c>
      <c r="F23" s="19">
        <v>25</v>
      </c>
      <c r="G23" s="15"/>
      <c r="H23" s="16" t="s">
        <v>8</v>
      </c>
      <c r="I23" s="32">
        <f>C23/C21*100</f>
        <v>41.103815725741349</v>
      </c>
      <c r="J23" s="38">
        <f t="shared" ref="J23:L23" si="11">D23/D21*100</f>
        <v>29.535864978902953</v>
      </c>
      <c r="K23" s="38">
        <f t="shared" si="11"/>
        <v>32.243132493549851</v>
      </c>
      <c r="L23" s="38">
        <f t="shared" si="11"/>
        <v>29.411764705882355</v>
      </c>
    </row>
    <row r="24" spans="1:12" s="18" customFormat="1" ht="22.15" customHeight="1" x14ac:dyDescent="0.4">
      <c r="A24" s="15" t="s">
        <v>12</v>
      </c>
      <c r="B24" s="16" t="s">
        <v>21</v>
      </c>
      <c r="C24" s="13">
        <f>SUM(C25:C26)</f>
        <v>72689</v>
      </c>
      <c r="D24" s="34">
        <f>SUM(D25:D26)</f>
        <v>492</v>
      </c>
      <c r="E24" s="34">
        <f>SUM(E25:E26)</f>
        <v>27316</v>
      </c>
      <c r="F24" s="34">
        <f>SUM(F25:F26)</f>
        <v>184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22.15" customHeight="1" x14ac:dyDescent="0.4">
      <c r="B25" s="16" t="s">
        <v>7</v>
      </c>
      <c r="C25" s="17">
        <v>39762</v>
      </c>
      <c r="D25" s="19">
        <v>336</v>
      </c>
      <c r="E25" s="19">
        <v>17607</v>
      </c>
      <c r="F25" s="19">
        <v>131</v>
      </c>
      <c r="H25" s="16" t="s">
        <v>7</v>
      </c>
      <c r="I25" s="32">
        <f>C25/C24*100</f>
        <v>54.701536683679784</v>
      </c>
      <c r="J25" s="38">
        <f t="shared" ref="J25:L25" si="12">D25/D24*100</f>
        <v>68.292682926829272</v>
      </c>
      <c r="K25" s="38">
        <f t="shared" si="12"/>
        <v>64.456728657197246</v>
      </c>
      <c r="L25" s="38">
        <f t="shared" si="12"/>
        <v>71.195652173913047</v>
      </c>
    </row>
    <row r="26" spans="1:12" s="18" customFormat="1" ht="22.15" customHeight="1" x14ac:dyDescent="0.4">
      <c r="A26" s="15"/>
      <c r="B26" s="16" t="s">
        <v>8</v>
      </c>
      <c r="C26" s="17">
        <v>32927</v>
      </c>
      <c r="D26" s="19">
        <v>156</v>
      </c>
      <c r="E26" s="19">
        <v>9709</v>
      </c>
      <c r="F26" s="19">
        <v>53</v>
      </c>
      <c r="G26" s="15"/>
      <c r="H26" s="16" t="s">
        <v>8</v>
      </c>
      <c r="I26" s="32">
        <f>C26/C24*100</f>
        <v>45.298463316320216</v>
      </c>
      <c r="J26" s="38">
        <f t="shared" ref="J26:L26" si="13">D26/D24*100</f>
        <v>31.707317073170731</v>
      </c>
      <c r="K26" s="38">
        <f t="shared" si="13"/>
        <v>35.543271342802754</v>
      </c>
      <c r="L26" s="38">
        <f t="shared" si="13"/>
        <v>28.804347826086957</v>
      </c>
    </row>
    <row r="27" spans="1:12" s="18" customFormat="1" ht="22.15" customHeight="1" x14ac:dyDescent="0.4">
      <c r="A27" s="15" t="s">
        <v>13</v>
      </c>
      <c r="B27" s="16" t="s">
        <v>21</v>
      </c>
      <c r="C27" s="13">
        <f>SUM(C28:C29)</f>
        <v>87054</v>
      </c>
      <c r="D27" s="34">
        <f>SUM(D28:D29)</f>
        <v>673</v>
      </c>
      <c r="E27" s="34">
        <f>SUM(E28:E29)</f>
        <v>38121</v>
      </c>
      <c r="F27" s="34">
        <f>SUM(F28:F29)</f>
        <v>279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22.15" customHeight="1" x14ac:dyDescent="0.4">
      <c r="B28" s="16" t="s">
        <v>7</v>
      </c>
      <c r="C28" s="17">
        <v>45468</v>
      </c>
      <c r="D28" s="19">
        <v>433</v>
      </c>
      <c r="E28" s="19">
        <v>22986</v>
      </c>
      <c r="F28" s="19">
        <v>188</v>
      </c>
      <c r="H28" s="16" t="s">
        <v>7</v>
      </c>
      <c r="I28" s="32">
        <f>C28/C27*100</f>
        <v>52.229650561720305</v>
      </c>
      <c r="J28" s="38">
        <f t="shared" ref="J28:L28" si="14">D28/D27*100</f>
        <v>64.338781575037146</v>
      </c>
      <c r="K28" s="38">
        <f t="shared" si="14"/>
        <v>60.297473833320211</v>
      </c>
      <c r="L28" s="38">
        <f t="shared" si="14"/>
        <v>67.383512544802869</v>
      </c>
    </row>
    <row r="29" spans="1:12" s="18" customFormat="1" ht="22.15" customHeight="1" x14ac:dyDescent="0.4">
      <c r="A29" s="15"/>
      <c r="B29" s="16" t="s">
        <v>8</v>
      </c>
      <c r="C29" s="17">
        <v>41586</v>
      </c>
      <c r="D29" s="19">
        <v>240</v>
      </c>
      <c r="E29" s="19">
        <v>15135</v>
      </c>
      <c r="F29" s="19">
        <v>91</v>
      </c>
      <c r="G29" s="15"/>
      <c r="H29" s="16" t="s">
        <v>8</v>
      </c>
      <c r="I29" s="32">
        <f>C29/C27*100</f>
        <v>47.770349438279695</v>
      </c>
      <c r="J29" s="38">
        <f t="shared" ref="J29:L29" si="15">D29/D27*100</f>
        <v>35.661218424962854</v>
      </c>
      <c r="K29" s="38">
        <f t="shared" si="15"/>
        <v>39.702526166679782</v>
      </c>
      <c r="L29" s="38">
        <f t="shared" si="15"/>
        <v>32.616487455197138</v>
      </c>
    </row>
    <row r="30" spans="1:12" s="18" customFormat="1" ht="22.15" customHeight="1" x14ac:dyDescent="0.4">
      <c r="A30" s="15" t="s">
        <v>14</v>
      </c>
      <c r="B30" s="16" t="s">
        <v>21</v>
      </c>
      <c r="C30" s="13">
        <f>SUM(C31:C32)</f>
        <v>97126</v>
      </c>
      <c r="D30" s="34">
        <f>SUM(D31:D32)</f>
        <v>919</v>
      </c>
      <c r="E30" s="34">
        <f>SUM(E31:E32)</f>
        <v>50532</v>
      </c>
      <c r="F30" s="34">
        <f>SUM(F31:F32)</f>
        <v>402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100.00000000000001</v>
      </c>
    </row>
    <row r="31" spans="1:12" s="18" customFormat="1" ht="22.15" customHeight="1" x14ac:dyDescent="0.4">
      <c r="B31" s="16" t="s">
        <v>7</v>
      </c>
      <c r="C31" s="17">
        <v>48549</v>
      </c>
      <c r="D31" s="19">
        <v>572</v>
      </c>
      <c r="E31" s="19">
        <v>29475</v>
      </c>
      <c r="F31" s="19">
        <v>260</v>
      </c>
      <c r="H31" s="16" t="s">
        <v>7</v>
      </c>
      <c r="I31" s="32">
        <f>C31/C30*100</f>
        <v>49.985585733995016</v>
      </c>
      <c r="J31" s="38">
        <f t="shared" ref="J31:L31" si="16">D31/D30*100</f>
        <v>62.24156692056583</v>
      </c>
      <c r="K31" s="38">
        <f t="shared" si="16"/>
        <v>58.329375445262407</v>
      </c>
      <c r="L31" s="38">
        <f t="shared" si="16"/>
        <v>64.676616915422898</v>
      </c>
    </row>
    <row r="32" spans="1:12" s="18" customFormat="1" ht="22.15" customHeight="1" x14ac:dyDescent="0.4">
      <c r="A32" s="15"/>
      <c r="B32" s="16" t="s">
        <v>8</v>
      </c>
      <c r="C32" s="17">
        <v>48577</v>
      </c>
      <c r="D32" s="19">
        <v>347</v>
      </c>
      <c r="E32" s="19">
        <v>21057</v>
      </c>
      <c r="F32" s="19">
        <v>142</v>
      </c>
      <c r="G32" s="15"/>
      <c r="H32" s="16" t="s">
        <v>8</v>
      </c>
      <c r="I32" s="32">
        <f>C32/C30*100</f>
        <v>50.014414266004984</v>
      </c>
      <c r="J32" s="38">
        <f t="shared" ref="J32:L32" si="17">D32/D30*100</f>
        <v>37.75843307943417</v>
      </c>
      <c r="K32" s="38">
        <f t="shared" si="17"/>
        <v>41.670624554737593</v>
      </c>
      <c r="L32" s="38">
        <f t="shared" si="17"/>
        <v>35.323383084577117</v>
      </c>
    </row>
    <row r="33" spans="1:12" s="18" customFormat="1" ht="22.15" customHeight="1" x14ac:dyDescent="0.4">
      <c r="A33" s="15" t="s">
        <v>15</v>
      </c>
      <c r="B33" s="16" t="s">
        <v>21</v>
      </c>
      <c r="C33" s="13">
        <f>SUM(C34:C35)</f>
        <v>102957</v>
      </c>
      <c r="D33" s="34">
        <f>SUM(D34:D35)</f>
        <v>1212</v>
      </c>
      <c r="E33" s="34">
        <f>SUM(E34:E35)</f>
        <v>63488</v>
      </c>
      <c r="F33" s="34">
        <f>SUM(F34:F35)</f>
        <v>543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22.15" customHeight="1" x14ac:dyDescent="0.4">
      <c r="B34" s="16" t="s">
        <v>7</v>
      </c>
      <c r="C34" s="17">
        <v>50321</v>
      </c>
      <c r="D34" s="19">
        <v>747</v>
      </c>
      <c r="E34" s="19">
        <v>36853</v>
      </c>
      <c r="F34" s="19">
        <v>356</v>
      </c>
      <c r="H34" s="16" t="s">
        <v>7</v>
      </c>
      <c r="I34" s="32">
        <f>C34/C33*100</f>
        <v>48.875744242742115</v>
      </c>
      <c r="J34" s="38">
        <f t="shared" ref="J34:L34" si="18">D34/D33*100</f>
        <v>61.633663366336634</v>
      </c>
      <c r="K34" s="38">
        <f t="shared" si="18"/>
        <v>58.047190020161288</v>
      </c>
      <c r="L34" s="38">
        <f t="shared" si="18"/>
        <v>65.561694290976064</v>
      </c>
    </row>
    <row r="35" spans="1:12" s="18" customFormat="1" ht="22.15" customHeight="1" x14ac:dyDescent="0.4">
      <c r="A35" s="15"/>
      <c r="B35" s="16" t="s">
        <v>8</v>
      </c>
      <c r="C35" s="17">
        <v>52636</v>
      </c>
      <c r="D35" s="19">
        <v>465</v>
      </c>
      <c r="E35" s="19">
        <v>26635</v>
      </c>
      <c r="F35" s="19">
        <v>187</v>
      </c>
      <c r="G35" s="15"/>
      <c r="H35" s="16" t="s">
        <v>8</v>
      </c>
      <c r="I35" s="32">
        <f>C35/C33*100</f>
        <v>51.124255757257885</v>
      </c>
      <c r="J35" s="38">
        <f t="shared" ref="J35:L35" si="19">D35/D33*100</f>
        <v>38.366336633663366</v>
      </c>
      <c r="K35" s="38">
        <f t="shared" si="19"/>
        <v>41.952809979838712</v>
      </c>
      <c r="L35" s="38">
        <f t="shared" si="19"/>
        <v>34.438305709023943</v>
      </c>
    </row>
    <row r="36" spans="1:12" s="18" customFormat="1" ht="22.15" customHeight="1" x14ac:dyDescent="0.4">
      <c r="A36" s="15" t="s">
        <v>16</v>
      </c>
      <c r="B36" s="16" t="s">
        <v>21</v>
      </c>
      <c r="C36" s="13">
        <f>SUM(C37:C38)</f>
        <v>100385</v>
      </c>
      <c r="D36" s="34">
        <f>SUM(D37:D38)</f>
        <v>1474</v>
      </c>
      <c r="E36" s="34">
        <f>SUM(E37:E38)</f>
        <v>72675</v>
      </c>
      <c r="F36" s="34">
        <f>SUM(F37:F38)</f>
        <v>725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22.15" customHeight="1" x14ac:dyDescent="0.4">
      <c r="B37" s="16" t="s">
        <v>7</v>
      </c>
      <c r="C37" s="17">
        <v>48631</v>
      </c>
      <c r="D37" s="19">
        <v>932</v>
      </c>
      <c r="E37" s="19">
        <v>42515</v>
      </c>
      <c r="F37" s="19">
        <v>466</v>
      </c>
      <c r="H37" s="16" t="s">
        <v>7</v>
      </c>
      <c r="I37" s="32">
        <f>C37/C36*100</f>
        <v>48.44448871843403</v>
      </c>
      <c r="J37" s="38">
        <f t="shared" ref="J37:L37" si="20">D37/D36*100</f>
        <v>63.229308005427413</v>
      </c>
      <c r="K37" s="38">
        <f t="shared" si="20"/>
        <v>58.500171998624005</v>
      </c>
      <c r="L37" s="38">
        <f t="shared" si="20"/>
        <v>64.275862068965523</v>
      </c>
    </row>
    <row r="38" spans="1:12" s="18" customFormat="1" ht="22.15" customHeight="1" x14ac:dyDescent="0.4">
      <c r="A38" s="15"/>
      <c r="B38" s="16" t="s">
        <v>8</v>
      </c>
      <c r="C38" s="17">
        <v>51754</v>
      </c>
      <c r="D38" s="19">
        <v>542</v>
      </c>
      <c r="E38" s="19">
        <v>30160</v>
      </c>
      <c r="F38" s="19">
        <v>259</v>
      </c>
      <c r="G38" s="15"/>
      <c r="H38" s="16" t="s">
        <v>8</v>
      </c>
      <c r="I38" s="32">
        <f>C38/C36*100</f>
        <v>51.55551128156597</v>
      </c>
      <c r="J38" s="38">
        <f t="shared" ref="J38:L38" si="21">D38/D36*100</f>
        <v>36.770691994572587</v>
      </c>
      <c r="K38" s="38">
        <f t="shared" si="21"/>
        <v>41.499828001375988</v>
      </c>
      <c r="L38" s="38">
        <f t="shared" si="21"/>
        <v>35.724137931034484</v>
      </c>
    </row>
    <row r="39" spans="1:12" s="18" customFormat="1" ht="22.15" customHeight="1" x14ac:dyDescent="0.4">
      <c r="A39" s="15" t="s">
        <v>17</v>
      </c>
      <c r="B39" s="16" t="s">
        <v>21</v>
      </c>
      <c r="C39" s="13">
        <f>SUM(C40:C41)</f>
        <v>86195</v>
      </c>
      <c r="D39" s="34">
        <f>SUM(D40:D41)</f>
        <v>1419</v>
      </c>
      <c r="E39" s="34">
        <f>SUM(E40:E41)</f>
        <v>68710</v>
      </c>
      <c r="F39" s="34">
        <f>SUM(F40:F41)</f>
        <v>680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22.15" customHeight="1" x14ac:dyDescent="0.4">
      <c r="B40" s="16" t="s">
        <v>7</v>
      </c>
      <c r="C40" s="17">
        <v>41685</v>
      </c>
      <c r="D40" s="19">
        <v>879</v>
      </c>
      <c r="E40" s="19">
        <v>40325</v>
      </c>
      <c r="F40" s="19">
        <v>455</v>
      </c>
      <c r="H40" s="16" t="s">
        <v>7</v>
      </c>
      <c r="I40" s="32">
        <f>C40/C39*100</f>
        <v>48.361273855792099</v>
      </c>
      <c r="J40" s="38">
        <f t="shared" ref="J40:L40" si="22">D40/D39*100</f>
        <v>61.945031712473572</v>
      </c>
      <c r="K40" s="38">
        <f t="shared" si="22"/>
        <v>58.688691602386847</v>
      </c>
      <c r="L40" s="38">
        <f t="shared" si="22"/>
        <v>66.911764705882348</v>
      </c>
    </row>
    <row r="41" spans="1:12" s="18" customFormat="1" ht="22.15" customHeight="1" x14ac:dyDescent="0.4">
      <c r="A41" s="15"/>
      <c r="B41" s="16" t="s">
        <v>8</v>
      </c>
      <c r="C41" s="17">
        <v>44510</v>
      </c>
      <c r="D41" s="19">
        <v>540</v>
      </c>
      <c r="E41" s="19">
        <v>28385</v>
      </c>
      <c r="F41" s="19">
        <v>225</v>
      </c>
      <c r="G41" s="15"/>
      <c r="H41" s="16" t="s">
        <v>8</v>
      </c>
      <c r="I41" s="32">
        <f>C41/C39*100</f>
        <v>51.638726144207901</v>
      </c>
      <c r="J41" s="38">
        <f t="shared" ref="J41:L41" si="23">D41/D39*100</f>
        <v>38.054968287526428</v>
      </c>
      <c r="K41" s="38">
        <f t="shared" si="23"/>
        <v>41.311308397613153</v>
      </c>
      <c r="L41" s="38">
        <f t="shared" si="23"/>
        <v>33.088235294117645</v>
      </c>
    </row>
    <row r="42" spans="1:12" s="18" customFormat="1" ht="22.15" customHeight="1" x14ac:dyDescent="0.4">
      <c r="A42" s="15" t="s">
        <v>18</v>
      </c>
      <c r="B42" s="16" t="s">
        <v>21</v>
      </c>
      <c r="C42" s="13">
        <f>SUM(C43:C44)</f>
        <v>146231</v>
      </c>
      <c r="D42" s="34">
        <f>SUM(D43:D44)</f>
        <v>3034</v>
      </c>
      <c r="E42" s="34">
        <f>SUM(E43:E44)</f>
        <v>143722</v>
      </c>
      <c r="F42" s="34">
        <f>SUM(F43:F44)</f>
        <v>1508</v>
      </c>
      <c r="G42" s="15" t="s">
        <v>18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22.15" customHeight="1" x14ac:dyDescent="0.4">
      <c r="B43" s="16" t="s">
        <v>7</v>
      </c>
      <c r="C43" s="17">
        <v>75061</v>
      </c>
      <c r="D43" s="19">
        <v>1970</v>
      </c>
      <c r="E43" s="19">
        <v>86281</v>
      </c>
      <c r="F43" s="19">
        <v>1011</v>
      </c>
      <c r="H43" s="16" t="s">
        <v>7</v>
      </c>
      <c r="I43" s="32">
        <f>C43/C42*100</f>
        <v>51.330429252347308</v>
      </c>
      <c r="J43" s="38">
        <f t="shared" ref="J43:L43" si="24">D43/D42*100</f>
        <v>64.930784442979558</v>
      </c>
      <c r="K43" s="38">
        <f t="shared" si="24"/>
        <v>60.033258652120068</v>
      </c>
      <c r="L43" s="38">
        <f t="shared" si="24"/>
        <v>67.042440318302383</v>
      </c>
    </row>
    <row r="44" spans="1:12" s="18" customFormat="1" ht="22.15" customHeight="1" x14ac:dyDescent="0.4">
      <c r="A44" s="20"/>
      <c r="B44" s="16" t="s">
        <v>8</v>
      </c>
      <c r="C44" s="17">
        <v>71170</v>
      </c>
      <c r="D44" s="19">
        <v>1064</v>
      </c>
      <c r="E44" s="19">
        <v>57441</v>
      </c>
      <c r="F44" s="19">
        <v>497</v>
      </c>
      <c r="G44" s="20"/>
      <c r="H44" s="16" t="s">
        <v>8</v>
      </c>
      <c r="I44" s="32">
        <f>C44/C42*100</f>
        <v>48.669570747652685</v>
      </c>
      <c r="J44" s="38">
        <f t="shared" ref="J44:L44" si="25">D44/D42*100</f>
        <v>35.069215557020435</v>
      </c>
      <c r="K44" s="38">
        <f t="shared" si="25"/>
        <v>39.966741347879939</v>
      </c>
      <c r="L44" s="38">
        <f t="shared" si="25"/>
        <v>32.95755968169761</v>
      </c>
    </row>
    <row r="45" spans="1:12" s="18" customFormat="1" ht="22.15" customHeight="1" x14ac:dyDescent="0.4">
      <c r="A45" s="21" t="s">
        <v>19</v>
      </c>
      <c r="B45" s="16" t="s">
        <v>21</v>
      </c>
      <c r="C45" s="13">
        <f>SUM(C46:C47)</f>
        <v>2477</v>
      </c>
      <c r="D45" s="34">
        <f>SUM(D46:D47)</f>
        <v>25</v>
      </c>
      <c r="E45" s="34">
        <f>SUM(E46:E47)</f>
        <v>697</v>
      </c>
      <c r="F45" s="34">
        <f>SUM(F46:F47)</f>
        <v>6</v>
      </c>
      <c r="G45" s="21" t="s">
        <v>19</v>
      </c>
      <c r="H45" s="16" t="s">
        <v>21</v>
      </c>
      <c r="I45" s="31">
        <f>SUM(I46:I47)</f>
        <v>100</v>
      </c>
      <c r="J45" s="37">
        <f>SUM(J46:J47)</f>
        <v>100</v>
      </c>
      <c r="K45" s="37">
        <f>SUM(K46:K47)</f>
        <v>100</v>
      </c>
      <c r="L45" s="37">
        <f>SUM(L46:L47)</f>
        <v>100</v>
      </c>
    </row>
    <row r="46" spans="1:12" s="18" customFormat="1" ht="22.15" customHeight="1" x14ac:dyDescent="0.4">
      <c r="B46" s="16" t="s">
        <v>7</v>
      </c>
      <c r="C46" s="17">
        <v>1965</v>
      </c>
      <c r="D46" s="19">
        <v>21</v>
      </c>
      <c r="E46" s="19">
        <v>544</v>
      </c>
      <c r="F46" s="19">
        <v>5</v>
      </c>
      <c r="H46" s="16" t="s">
        <v>7</v>
      </c>
      <c r="I46" s="32">
        <f>C46/C45*100</f>
        <v>79.329834477190147</v>
      </c>
      <c r="J46" s="38">
        <f t="shared" ref="J46:L46" si="26">D46/D45*100</f>
        <v>84</v>
      </c>
      <c r="K46" s="38">
        <f t="shared" si="26"/>
        <v>78.048780487804876</v>
      </c>
      <c r="L46" s="38">
        <f t="shared" si="26"/>
        <v>83.333333333333343</v>
      </c>
    </row>
    <row r="47" spans="1:12" s="18" customFormat="1" ht="22.15" customHeight="1" thickBot="1" x14ac:dyDescent="0.45">
      <c r="A47" s="22"/>
      <c r="B47" s="23" t="s">
        <v>8</v>
      </c>
      <c r="C47" s="30">
        <v>512</v>
      </c>
      <c r="D47" s="24">
        <v>4</v>
      </c>
      <c r="E47" s="24">
        <v>153</v>
      </c>
      <c r="F47" s="24">
        <v>1</v>
      </c>
      <c r="G47" s="22"/>
      <c r="H47" s="23" t="s">
        <v>8</v>
      </c>
      <c r="I47" s="33">
        <f>C47/C45*100</f>
        <v>20.67016552280985</v>
      </c>
      <c r="J47" s="39">
        <f t="shared" ref="J47:L47" si="27">D47/D45*100</f>
        <v>16</v>
      </c>
      <c r="K47" s="39">
        <f t="shared" si="27"/>
        <v>21.951219512195124</v>
      </c>
      <c r="L47" s="39">
        <f t="shared" si="27"/>
        <v>16.666666666666664</v>
      </c>
    </row>
    <row r="48" spans="1:12" s="25" customFormat="1" ht="18" customHeight="1" x14ac:dyDescent="0.4">
      <c r="A48" s="52" t="s">
        <v>23</v>
      </c>
      <c r="B48" s="52"/>
      <c r="C48" s="52"/>
      <c r="D48" s="52"/>
      <c r="E48" s="52"/>
      <c r="F48" s="52"/>
      <c r="G48" s="48" t="s">
        <v>23</v>
      </c>
      <c r="H48" s="48"/>
      <c r="I48" s="49"/>
      <c r="J48" s="49"/>
      <c r="K48" s="49"/>
      <c r="L48" s="49"/>
    </row>
    <row r="49" spans="1:12" s="25" customFormat="1" ht="18" customHeight="1" x14ac:dyDescent="0.4">
      <c r="A49" s="50" t="s">
        <v>24</v>
      </c>
      <c r="B49" s="50"/>
      <c r="C49" s="50"/>
      <c r="D49" s="50"/>
      <c r="E49" s="50"/>
      <c r="F49" s="50"/>
      <c r="G49" s="50" t="s">
        <v>28</v>
      </c>
      <c r="H49" s="50"/>
      <c r="I49" s="51"/>
      <c r="J49" s="51"/>
      <c r="K49" s="51"/>
      <c r="L49" s="51"/>
    </row>
    <row r="50" spans="1:12" s="26" customFormat="1" ht="18" customHeight="1" x14ac:dyDescent="0.4">
      <c r="A50" s="42" t="s">
        <v>33</v>
      </c>
      <c r="B50" s="42"/>
      <c r="C50" s="42"/>
      <c r="D50" s="42"/>
      <c r="E50" s="42"/>
      <c r="F50" s="42"/>
      <c r="G50" s="42" t="s">
        <v>32</v>
      </c>
      <c r="H50" s="42"/>
      <c r="I50" s="42"/>
      <c r="J50" s="42"/>
      <c r="K50" s="42"/>
      <c r="L50" s="42"/>
    </row>
    <row r="51" spans="1:12" s="28" customFormat="1" ht="11.5" hidden="1" x14ac:dyDescent="0.25">
      <c r="A51" s="27"/>
      <c r="B51" s="27"/>
    </row>
  </sheetData>
  <mergeCells count="13">
    <mergeCell ref="A50:F50"/>
    <mergeCell ref="A1:F1"/>
    <mergeCell ref="A2:F2"/>
    <mergeCell ref="A4:B4"/>
    <mergeCell ref="A48:F48"/>
    <mergeCell ref="A49:F49"/>
    <mergeCell ref="G50:L50"/>
    <mergeCell ref="G1:L1"/>
    <mergeCell ref="G2:L2"/>
    <mergeCell ref="K3:L3"/>
    <mergeCell ref="G4:H4"/>
    <mergeCell ref="G48:L48"/>
    <mergeCell ref="G49:L49"/>
  </mergeCells>
  <phoneticPr fontId="3" type="noConversion"/>
  <printOptions horizontalCentered="1"/>
  <pageMargins left="1.5354330708661419" right="1.5354330708661419" top="0.98425196850393704" bottom="0.78740157480314965" header="0.51181102362204722" footer="1.4173228346456694"/>
  <pageSetup paperSize="9" scale="67" orientation="portrait" r:id="rId1"/>
  <headerFooter alignWithMargins="0"/>
  <colBreaks count="1" manualBreakCount="1">
    <brk id="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21" customHeight="1" x14ac:dyDescent="0.45">
      <c r="A2" s="44" t="s">
        <v>42</v>
      </c>
      <c r="B2" s="44"/>
      <c r="C2" s="44"/>
      <c r="D2" s="44"/>
      <c r="E2" s="44"/>
      <c r="F2" s="44"/>
      <c r="G2" s="44" t="s">
        <v>42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41"/>
      <c r="B3" s="41"/>
      <c r="C3" s="41"/>
      <c r="D3" s="41"/>
      <c r="E3" s="4" t="s">
        <v>31</v>
      </c>
      <c r="F3" s="4"/>
      <c r="G3" s="41"/>
      <c r="H3" s="41"/>
      <c r="I3" s="41"/>
      <c r="J3" s="41"/>
      <c r="K3" s="45" t="s">
        <v>43</v>
      </c>
      <c r="L3" s="45"/>
    </row>
    <row r="4" spans="1:12" ht="25.15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22.15" customHeight="1" x14ac:dyDescent="0.4">
      <c r="A6" s="40" t="s">
        <v>30</v>
      </c>
      <c r="B6" s="12" t="s">
        <v>6</v>
      </c>
      <c r="C6" s="13">
        <f>SUM(C7:C8)</f>
        <v>772754</v>
      </c>
      <c r="D6" s="34">
        <f>SUM(D7:D8)</f>
        <v>9837</v>
      </c>
      <c r="E6" s="34">
        <f t="shared" ref="E6" si="0">SUM(E7:E8)</f>
        <v>491698</v>
      </c>
      <c r="F6" s="34">
        <v>4399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SUM(L7:L8)-0.1</f>
        <v>99.977267560809281</v>
      </c>
    </row>
    <row r="7" spans="1:12" s="18" customFormat="1" ht="22.15" customHeight="1" x14ac:dyDescent="0.4">
      <c r="A7" s="15"/>
      <c r="B7" s="16" t="s">
        <v>7</v>
      </c>
      <c r="C7" s="17">
        <v>396100</v>
      </c>
      <c r="D7" s="19">
        <v>6262</v>
      </c>
      <c r="E7" s="19">
        <v>293346</v>
      </c>
      <c r="F7" s="19">
        <v>2905</v>
      </c>
      <c r="G7" s="15"/>
      <c r="H7" s="16" t="s">
        <v>7</v>
      </c>
      <c r="I7" s="32">
        <f>C7/C6*100</f>
        <v>51.258227068381402</v>
      </c>
      <c r="J7" s="38">
        <f t="shared" ref="J7:K7" si="1">D7/D6*100</f>
        <v>63.657619192843349</v>
      </c>
      <c r="K7" s="38">
        <f t="shared" si="1"/>
        <v>59.659791172630349</v>
      </c>
      <c r="L7" s="38">
        <f>F7/F6*100+0.1</f>
        <v>66.137735849056597</v>
      </c>
    </row>
    <row r="8" spans="1:12" s="18" customFormat="1" ht="22.15" customHeight="1" x14ac:dyDescent="0.4">
      <c r="A8" s="15"/>
      <c r="B8" s="16" t="s">
        <v>8</v>
      </c>
      <c r="C8" s="17">
        <v>376654</v>
      </c>
      <c r="D8" s="19">
        <v>3575</v>
      </c>
      <c r="E8" s="19">
        <v>198352</v>
      </c>
      <c r="F8" s="19">
        <v>1493</v>
      </c>
      <c r="G8" s="15"/>
      <c r="H8" s="16" t="s">
        <v>8</v>
      </c>
      <c r="I8" s="32">
        <f>C8/C6*100</f>
        <v>48.741772931618598</v>
      </c>
      <c r="J8" s="38">
        <f t="shared" ref="J8:L8" si="2">D8/D6*100</f>
        <v>36.342380807156651</v>
      </c>
      <c r="K8" s="38">
        <f t="shared" si="2"/>
        <v>40.340208827369644</v>
      </c>
      <c r="L8" s="38">
        <f t="shared" si="2"/>
        <v>33.939531711752672</v>
      </c>
    </row>
    <row r="9" spans="1:12" s="18" customFormat="1" ht="22.15" customHeight="1" x14ac:dyDescent="0.4">
      <c r="A9" s="15" t="s">
        <v>20</v>
      </c>
      <c r="B9" s="16" t="s">
        <v>21</v>
      </c>
      <c r="C9" s="13">
        <f>SUM(C10:C11)</f>
        <v>1157</v>
      </c>
      <c r="D9" s="34">
        <f>SUM(D10:D11)</f>
        <v>8</v>
      </c>
      <c r="E9" s="34">
        <f>SUM(E10:E11)</f>
        <v>507</v>
      </c>
      <c r="F9" s="34">
        <f>SUM(F10:F11)</f>
        <v>4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22.15" customHeight="1" x14ac:dyDescent="0.4">
      <c r="A10" s="15"/>
      <c r="B10" s="16" t="s">
        <v>7</v>
      </c>
      <c r="C10" s="17">
        <v>765</v>
      </c>
      <c r="D10" s="19">
        <v>6</v>
      </c>
      <c r="E10" s="19">
        <v>376</v>
      </c>
      <c r="F10" s="19">
        <v>3</v>
      </c>
      <c r="G10" s="15"/>
      <c r="H10" s="16" t="s">
        <v>7</v>
      </c>
      <c r="I10" s="32">
        <f>C10/C9*100</f>
        <v>66.119273984442529</v>
      </c>
      <c r="J10" s="38">
        <f t="shared" ref="J10:L10" si="3">D10/D9*100</f>
        <v>75</v>
      </c>
      <c r="K10" s="38">
        <f t="shared" si="3"/>
        <v>74.161735700197241</v>
      </c>
      <c r="L10" s="38">
        <f t="shared" si="3"/>
        <v>75</v>
      </c>
    </row>
    <row r="11" spans="1:12" s="18" customFormat="1" ht="22.15" customHeight="1" x14ac:dyDescent="0.4">
      <c r="A11" s="15"/>
      <c r="B11" s="16" t="s">
        <v>8</v>
      </c>
      <c r="C11" s="17">
        <v>392</v>
      </c>
      <c r="D11" s="19">
        <v>2</v>
      </c>
      <c r="E11" s="19">
        <v>131</v>
      </c>
      <c r="F11" s="19">
        <v>1</v>
      </c>
      <c r="G11" s="15"/>
      <c r="H11" s="16" t="s">
        <v>8</v>
      </c>
      <c r="I11" s="32">
        <f>C11/C9*100</f>
        <v>33.880726015557478</v>
      </c>
      <c r="J11" s="38">
        <f t="shared" ref="J11:L11" si="4">D11/D9*100</f>
        <v>25</v>
      </c>
      <c r="K11" s="38">
        <f t="shared" si="4"/>
        <v>25.838264299802759</v>
      </c>
      <c r="L11" s="38">
        <f t="shared" si="4"/>
        <v>25</v>
      </c>
    </row>
    <row r="12" spans="1:12" s="18" customFormat="1" ht="22.15" customHeight="1" x14ac:dyDescent="0.4">
      <c r="A12" s="15" t="s">
        <v>9</v>
      </c>
      <c r="B12" s="16" t="s">
        <v>21</v>
      </c>
      <c r="C12" s="13">
        <f>SUM(C13:C14)</f>
        <v>2013</v>
      </c>
      <c r="D12" s="34">
        <f>SUM(D13:D14)</f>
        <v>16</v>
      </c>
      <c r="E12" s="34">
        <f>SUM(E13:E14)</f>
        <v>873</v>
      </c>
      <c r="F12" s="34">
        <f>SUM(F13:F14)</f>
        <v>7</v>
      </c>
      <c r="G12" s="15" t="s">
        <v>9</v>
      </c>
      <c r="H12" s="16" t="s">
        <v>21</v>
      </c>
      <c r="I12" s="31">
        <f>SUM(I13:I14)</f>
        <v>100</v>
      </c>
      <c r="J12" s="37">
        <f>SUM(J13:J14)+0.1</f>
        <v>100</v>
      </c>
      <c r="K12" s="37">
        <f>SUM(K13:K14)</f>
        <v>100</v>
      </c>
      <c r="L12" s="37">
        <f>SUM(L13:L14)</f>
        <v>100</v>
      </c>
    </row>
    <row r="13" spans="1:12" s="18" customFormat="1" ht="22.15" customHeight="1" x14ac:dyDescent="0.4">
      <c r="B13" s="16" t="s">
        <v>7</v>
      </c>
      <c r="C13" s="17">
        <v>1349</v>
      </c>
      <c r="D13" s="19">
        <v>13</v>
      </c>
      <c r="E13" s="19">
        <v>715</v>
      </c>
      <c r="F13" s="19">
        <v>6</v>
      </c>
      <c r="H13" s="16" t="s">
        <v>7</v>
      </c>
      <c r="I13" s="32">
        <f>C13/C12*100</f>
        <v>67.014406358668651</v>
      </c>
      <c r="J13" s="38">
        <f>D13/D12*100-0.1</f>
        <v>81.150000000000006</v>
      </c>
      <c r="K13" s="38">
        <f t="shared" ref="K13:L13" si="5">E13/E12*100</f>
        <v>81.901489117983957</v>
      </c>
      <c r="L13" s="38">
        <f t="shared" si="5"/>
        <v>85.714285714285708</v>
      </c>
    </row>
    <row r="14" spans="1:12" s="18" customFormat="1" ht="22.15" customHeight="1" x14ac:dyDescent="0.4">
      <c r="A14" s="15"/>
      <c r="B14" s="16" t="s">
        <v>8</v>
      </c>
      <c r="C14" s="17">
        <v>664</v>
      </c>
      <c r="D14" s="19">
        <v>3</v>
      </c>
      <c r="E14" s="19">
        <v>158</v>
      </c>
      <c r="F14" s="19">
        <v>1</v>
      </c>
      <c r="G14" s="15"/>
      <c r="H14" s="16" t="s">
        <v>8</v>
      </c>
      <c r="I14" s="32">
        <f>C14/C12*100</f>
        <v>32.985593641331349</v>
      </c>
      <c r="J14" s="38">
        <f t="shared" ref="J14:L14" si="6">D14/D12*100</f>
        <v>18.75</v>
      </c>
      <c r="K14" s="38">
        <f t="shared" si="6"/>
        <v>18.098510882016036</v>
      </c>
      <c r="L14" s="38">
        <f t="shared" si="6"/>
        <v>14.285714285714285</v>
      </c>
    </row>
    <row r="15" spans="1:12" s="18" customFormat="1" ht="22.15" customHeight="1" x14ac:dyDescent="0.4">
      <c r="A15" s="15" t="s">
        <v>44</v>
      </c>
      <c r="B15" s="16" t="s">
        <v>21</v>
      </c>
      <c r="C15" s="13">
        <f>SUM(C16:C17)</f>
        <v>5214</v>
      </c>
      <c r="D15" s="34">
        <f>SUM(D16:D17)</f>
        <v>42</v>
      </c>
      <c r="E15" s="34">
        <f>SUM(E16:E17)</f>
        <v>2169</v>
      </c>
      <c r="F15" s="34">
        <f>SUM(F16:F17)</f>
        <v>19</v>
      </c>
      <c r="G15" s="15" t="s">
        <v>44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22.15" customHeight="1" x14ac:dyDescent="0.4">
      <c r="A16" s="15"/>
      <c r="B16" s="16" t="s">
        <v>7</v>
      </c>
      <c r="C16" s="17">
        <v>3414</v>
      </c>
      <c r="D16" s="19">
        <v>34</v>
      </c>
      <c r="E16" s="19">
        <v>1697</v>
      </c>
      <c r="F16" s="19">
        <v>15</v>
      </c>
      <c r="G16" s="15"/>
      <c r="H16" s="16" t="s">
        <v>7</v>
      </c>
      <c r="I16" s="32">
        <f>C16/C15*100</f>
        <v>65.477560414269277</v>
      </c>
      <c r="J16" s="38">
        <f t="shared" ref="J16:L16" si="7">D16/D15*100</f>
        <v>80.952380952380949</v>
      </c>
      <c r="K16" s="38">
        <f t="shared" si="7"/>
        <v>78.238819732595672</v>
      </c>
      <c r="L16" s="38">
        <f t="shared" si="7"/>
        <v>78.94736842105263</v>
      </c>
    </row>
    <row r="17" spans="1:12" s="18" customFormat="1" ht="22.15" customHeight="1" x14ac:dyDescent="0.4">
      <c r="A17" s="15"/>
      <c r="B17" s="16" t="s">
        <v>8</v>
      </c>
      <c r="C17" s="17">
        <v>1800</v>
      </c>
      <c r="D17" s="19">
        <v>8</v>
      </c>
      <c r="E17" s="19">
        <v>472</v>
      </c>
      <c r="F17" s="19">
        <v>4</v>
      </c>
      <c r="G17" s="15"/>
      <c r="H17" s="16" t="s">
        <v>8</v>
      </c>
      <c r="I17" s="32">
        <f>C17/C15*100</f>
        <v>34.522439585730723</v>
      </c>
      <c r="J17" s="38">
        <f t="shared" ref="J17:L17" si="8">D17/D15*100</f>
        <v>19.047619047619047</v>
      </c>
      <c r="K17" s="38">
        <f t="shared" si="8"/>
        <v>21.761180267404335</v>
      </c>
      <c r="L17" s="38">
        <f t="shared" si="8"/>
        <v>21.052631578947366</v>
      </c>
    </row>
    <row r="18" spans="1:12" s="18" customFormat="1" ht="22.15" customHeight="1" x14ac:dyDescent="0.4">
      <c r="A18" s="15" t="s">
        <v>10</v>
      </c>
      <c r="B18" s="16" t="s">
        <v>21</v>
      </c>
      <c r="C18" s="13">
        <f>SUM(C19:C20)</f>
        <v>15542</v>
      </c>
      <c r="D18" s="34">
        <f>SUM(D19:D20)</f>
        <v>110</v>
      </c>
      <c r="E18" s="34">
        <f>SUM(E19:E20)</f>
        <v>5687</v>
      </c>
      <c r="F18" s="34">
        <f>SUM(F19:F20)</f>
        <v>41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22.15" customHeight="1" x14ac:dyDescent="0.4">
      <c r="B19" s="16" t="s">
        <v>7</v>
      </c>
      <c r="C19" s="17">
        <v>9559</v>
      </c>
      <c r="D19" s="19">
        <v>82</v>
      </c>
      <c r="E19" s="19">
        <v>4101</v>
      </c>
      <c r="F19" s="19">
        <v>31</v>
      </c>
      <c r="H19" s="16" t="s">
        <v>7</v>
      </c>
      <c r="I19" s="32">
        <f>C19/C18*100</f>
        <v>61.504310899498137</v>
      </c>
      <c r="J19" s="38">
        <f t="shared" ref="J19:L19" si="9">D19/D18*100</f>
        <v>74.545454545454547</v>
      </c>
      <c r="K19" s="38">
        <f t="shared" si="9"/>
        <v>72.111834007385269</v>
      </c>
      <c r="L19" s="38">
        <f t="shared" si="9"/>
        <v>75.609756097560975</v>
      </c>
    </row>
    <row r="20" spans="1:12" s="18" customFormat="1" ht="22.15" customHeight="1" x14ac:dyDescent="0.4">
      <c r="A20" s="15"/>
      <c r="B20" s="16" t="s">
        <v>8</v>
      </c>
      <c r="C20" s="17">
        <v>5983</v>
      </c>
      <c r="D20" s="19">
        <v>28</v>
      </c>
      <c r="E20" s="19">
        <v>1586</v>
      </c>
      <c r="F20" s="19">
        <v>10</v>
      </c>
      <c r="G20" s="15"/>
      <c r="H20" s="16" t="s">
        <v>8</v>
      </c>
      <c r="I20" s="32">
        <f>C20/C18*100</f>
        <v>38.49568910050187</v>
      </c>
      <c r="J20" s="38">
        <f t="shared" ref="J20:L20" si="10">D20/D18*100</f>
        <v>25.454545454545453</v>
      </c>
      <c r="K20" s="38">
        <f t="shared" si="10"/>
        <v>27.888165992614734</v>
      </c>
      <c r="L20" s="38">
        <f t="shared" si="10"/>
        <v>24.390243902439025</v>
      </c>
    </row>
    <row r="21" spans="1:12" s="18" customFormat="1" ht="22.15" customHeight="1" x14ac:dyDescent="0.4">
      <c r="A21" s="15" t="s">
        <v>11</v>
      </c>
      <c r="B21" s="16" t="s">
        <v>21</v>
      </c>
      <c r="C21" s="13">
        <f>SUM(C22:C23)</f>
        <v>35040</v>
      </c>
      <c r="D21" s="34">
        <f>SUM(D22:D23)</f>
        <v>225</v>
      </c>
      <c r="E21" s="34">
        <f>SUM(E22:E23)</f>
        <v>12316</v>
      </c>
      <c r="F21" s="34">
        <f>SUM(F22:F23)</f>
        <v>78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</v>
      </c>
    </row>
    <row r="22" spans="1:12" s="18" customFormat="1" ht="22.15" customHeight="1" x14ac:dyDescent="0.4">
      <c r="B22" s="16" t="s">
        <v>7</v>
      </c>
      <c r="C22" s="17">
        <v>20729</v>
      </c>
      <c r="D22" s="19">
        <v>160</v>
      </c>
      <c r="E22" s="19">
        <v>8443</v>
      </c>
      <c r="F22" s="19">
        <v>56</v>
      </c>
      <c r="H22" s="16" t="s">
        <v>7</v>
      </c>
      <c r="I22" s="32">
        <f>C22/C21*100</f>
        <v>59.158105022831052</v>
      </c>
      <c r="J22" s="38">
        <f t="shared" ref="J22:L22" si="11">D22/D21*100</f>
        <v>71.111111111111114</v>
      </c>
      <c r="K22" s="38">
        <f t="shared" si="11"/>
        <v>68.553101656381941</v>
      </c>
      <c r="L22" s="38">
        <f t="shared" si="11"/>
        <v>71.794871794871796</v>
      </c>
    </row>
    <row r="23" spans="1:12" s="18" customFormat="1" ht="22.15" customHeight="1" x14ac:dyDescent="0.4">
      <c r="A23" s="15"/>
      <c r="B23" s="16" t="s">
        <v>8</v>
      </c>
      <c r="C23" s="17">
        <v>14311</v>
      </c>
      <c r="D23" s="19">
        <v>65</v>
      </c>
      <c r="E23" s="19">
        <v>3873</v>
      </c>
      <c r="F23" s="19">
        <v>22</v>
      </c>
      <c r="G23" s="15"/>
      <c r="H23" s="16" t="s">
        <v>8</v>
      </c>
      <c r="I23" s="32">
        <f>C23/C21*100</f>
        <v>40.841894977168955</v>
      </c>
      <c r="J23" s="38">
        <f t="shared" ref="J23:L23" si="12">D23/D21*100</f>
        <v>28.888888888888886</v>
      </c>
      <c r="K23" s="38">
        <f t="shared" si="12"/>
        <v>31.446898343618056</v>
      </c>
      <c r="L23" s="38">
        <f t="shared" si="12"/>
        <v>28.205128205128204</v>
      </c>
    </row>
    <row r="24" spans="1:12" s="18" customFormat="1" ht="22.15" customHeight="1" x14ac:dyDescent="0.4">
      <c r="A24" s="15" t="s">
        <v>12</v>
      </c>
      <c r="B24" s="16" t="s">
        <v>21</v>
      </c>
      <c r="C24" s="13">
        <f>SUM(C25:C26)</f>
        <v>70056</v>
      </c>
      <c r="D24" s="34">
        <f>SUM(D25:D26)</f>
        <v>465</v>
      </c>
      <c r="E24" s="34">
        <f>SUM(E25:E26)</f>
        <v>25374</v>
      </c>
      <c r="F24" s="34">
        <f>SUM(F25:F26)</f>
        <v>163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99.999999999999986</v>
      </c>
    </row>
    <row r="25" spans="1:12" s="18" customFormat="1" ht="22.15" customHeight="1" x14ac:dyDescent="0.4">
      <c r="B25" s="16" t="s">
        <v>7</v>
      </c>
      <c r="C25" s="17">
        <v>38522</v>
      </c>
      <c r="D25" s="19">
        <v>316</v>
      </c>
      <c r="E25" s="19">
        <v>16292</v>
      </c>
      <c r="F25" s="19">
        <v>114</v>
      </c>
      <c r="H25" s="16" t="s">
        <v>7</v>
      </c>
      <c r="I25" s="32">
        <f>C25/C24*100</f>
        <v>54.987438620532146</v>
      </c>
      <c r="J25" s="38">
        <f t="shared" ref="J25:L25" si="13">D25/D24*100</f>
        <v>67.956989247311824</v>
      </c>
      <c r="K25" s="38">
        <f t="shared" si="13"/>
        <v>64.207456451485783</v>
      </c>
      <c r="L25" s="38">
        <f t="shared" si="13"/>
        <v>69.938650306748457</v>
      </c>
    </row>
    <row r="26" spans="1:12" s="18" customFormat="1" ht="22.15" customHeight="1" x14ac:dyDescent="0.4">
      <c r="A26" s="15"/>
      <c r="B26" s="16" t="s">
        <v>8</v>
      </c>
      <c r="C26" s="17">
        <v>31534</v>
      </c>
      <c r="D26" s="19">
        <v>149</v>
      </c>
      <c r="E26" s="19">
        <v>9082</v>
      </c>
      <c r="F26" s="19">
        <v>49</v>
      </c>
      <c r="G26" s="15"/>
      <c r="H26" s="16" t="s">
        <v>8</v>
      </c>
      <c r="I26" s="32">
        <f>C26/C24*100</f>
        <v>45.012561379467854</v>
      </c>
      <c r="J26" s="38">
        <f t="shared" ref="J26:L26" si="14">D26/D24*100</f>
        <v>32.043010752688176</v>
      </c>
      <c r="K26" s="38">
        <f t="shared" si="14"/>
        <v>35.792543548514224</v>
      </c>
      <c r="L26" s="38">
        <f t="shared" si="14"/>
        <v>30.061349693251532</v>
      </c>
    </row>
    <row r="27" spans="1:12" s="18" customFormat="1" ht="22.15" customHeight="1" x14ac:dyDescent="0.4">
      <c r="A27" s="15" t="s">
        <v>13</v>
      </c>
      <c r="B27" s="16" t="s">
        <v>21</v>
      </c>
      <c r="C27" s="13">
        <f>SUM(C28:C29)</f>
        <v>88678</v>
      </c>
      <c r="D27" s="34">
        <f>SUM(D28:D29)</f>
        <v>672</v>
      </c>
      <c r="E27" s="34">
        <f>SUM(E28:E29)</f>
        <v>37702</v>
      </c>
      <c r="F27" s="34">
        <f>SUM(F28:F29)</f>
        <v>267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22.15" customHeight="1" x14ac:dyDescent="0.4">
      <c r="B28" s="16" t="s">
        <v>7</v>
      </c>
      <c r="C28" s="17">
        <v>46617</v>
      </c>
      <c r="D28" s="19">
        <v>439</v>
      </c>
      <c r="E28" s="19">
        <v>22902</v>
      </c>
      <c r="F28" s="19">
        <v>181</v>
      </c>
      <c r="H28" s="16" t="s">
        <v>7</v>
      </c>
      <c r="I28" s="32">
        <f>C28/C27*100</f>
        <v>52.568844583775011</v>
      </c>
      <c r="J28" s="38">
        <f t="shared" ref="J28:L28" si="15">D28/D27*100</f>
        <v>65.327380952380949</v>
      </c>
      <c r="K28" s="38">
        <f t="shared" si="15"/>
        <v>60.744788074903191</v>
      </c>
      <c r="L28" s="38">
        <f t="shared" si="15"/>
        <v>67.790262172284642</v>
      </c>
    </row>
    <row r="29" spans="1:12" s="18" customFormat="1" ht="22.15" customHeight="1" x14ac:dyDescent="0.4">
      <c r="A29" s="15"/>
      <c r="B29" s="16" t="s">
        <v>8</v>
      </c>
      <c r="C29" s="17">
        <v>42061</v>
      </c>
      <c r="D29" s="19">
        <v>233</v>
      </c>
      <c r="E29" s="19">
        <v>14800</v>
      </c>
      <c r="F29" s="19">
        <v>86</v>
      </c>
      <c r="G29" s="15"/>
      <c r="H29" s="16" t="s">
        <v>8</v>
      </c>
      <c r="I29" s="32">
        <f>C29/C27*100</f>
        <v>47.431155416224996</v>
      </c>
      <c r="J29" s="38">
        <f t="shared" ref="J29:L29" si="16">D29/D27*100</f>
        <v>34.672619047619044</v>
      </c>
      <c r="K29" s="38">
        <f t="shared" si="16"/>
        <v>39.255211925096809</v>
      </c>
      <c r="L29" s="38">
        <f t="shared" si="16"/>
        <v>32.209737827715358</v>
      </c>
    </row>
    <row r="30" spans="1:12" s="18" customFormat="1" ht="22.15" customHeight="1" x14ac:dyDescent="0.4">
      <c r="A30" s="15" t="s">
        <v>14</v>
      </c>
      <c r="B30" s="16" t="s">
        <v>21</v>
      </c>
      <c r="C30" s="13">
        <f>SUM(C31:C32)</f>
        <v>96187</v>
      </c>
      <c r="D30" s="34">
        <f>SUM(D31:D32)</f>
        <v>883</v>
      </c>
      <c r="E30" s="34">
        <f>SUM(E31:E32)</f>
        <v>48378</v>
      </c>
      <c r="F30" s="34">
        <f>SUM(F31:F32)</f>
        <v>374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22.15" customHeight="1" x14ac:dyDescent="0.4">
      <c r="B31" s="16" t="s">
        <v>7</v>
      </c>
      <c r="C31" s="17">
        <v>48303</v>
      </c>
      <c r="D31" s="19">
        <v>553</v>
      </c>
      <c r="E31" s="19">
        <v>28391</v>
      </c>
      <c r="F31" s="19">
        <v>248</v>
      </c>
      <c r="H31" s="16" t="s">
        <v>7</v>
      </c>
      <c r="I31" s="32">
        <f>C31/C30*100</f>
        <v>50.217804900870178</v>
      </c>
      <c r="J31" s="38">
        <f t="shared" ref="J31:L31" si="17">D31/D30*100</f>
        <v>62.62740656851642</v>
      </c>
      <c r="K31" s="38">
        <f t="shared" si="17"/>
        <v>58.68576625738973</v>
      </c>
      <c r="L31" s="38">
        <f t="shared" si="17"/>
        <v>66.310160427807489</v>
      </c>
    </row>
    <row r="32" spans="1:12" s="18" customFormat="1" ht="22.15" customHeight="1" x14ac:dyDescent="0.4">
      <c r="A32" s="15"/>
      <c r="B32" s="16" t="s">
        <v>8</v>
      </c>
      <c r="C32" s="17">
        <v>47884</v>
      </c>
      <c r="D32" s="19">
        <v>330</v>
      </c>
      <c r="E32" s="19">
        <v>19987</v>
      </c>
      <c r="F32" s="19">
        <v>126</v>
      </c>
      <c r="G32" s="15"/>
      <c r="H32" s="16" t="s">
        <v>8</v>
      </c>
      <c r="I32" s="32">
        <f>C32/C30*100</f>
        <v>49.782195099129822</v>
      </c>
      <c r="J32" s="38">
        <f t="shared" ref="J32:L32" si="18">D32/D30*100</f>
        <v>37.37259343148358</v>
      </c>
      <c r="K32" s="38">
        <f t="shared" si="18"/>
        <v>41.314233742610277</v>
      </c>
      <c r="L32" s="38">
        <f t="shared" si="18"/>
        <v>33.689839572192511</v>
      </c>
    </row>
    <row r="33" spans="1:12" s="18" customFormat="1" ht="22.15" customHeight="1" x14ac:dyDescent="0.4">
      <c r="A33" s="15" t="s">
        <v>15</v>
      </c>
      <c r="B33" s="16" t="s">
        <v>21</v>
      </c>
      <c r="C33" s="13">
        <f>SUM(C34:C35)</f>
        <v>103120</v>
      </c>
      <c r="D33" s="34">
        <f>SUM(D34:D35)</f>
        <v>1185</v>
      </c>
      <c r="E33" s="34">
        <f>SUM(E34:E35)</f>
        <v>61772</v>
      </c>
      <c r="F33" s="34">
        <f>SUM(F34:F35)</f>
        <v>511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22.15" customHeight="1" x14ac:dyDescent="0.4">
      <c r="B34" s="16" t="s">
        <v>7</v>
      </c>
      <c r="C34" s="17">
        <v>50458</v>
      </c>
      <c r="D34" s="19">
        <v>722</v>
      </c>
      <c r="E34" s="19">
        <v>35828</v>
      </c>
      <c r="F34" s="19">
        <v>332</v>
      </c>
      <c r="H34" s="16" t="s">
        <v>7</v>
      </c>
      <c r="I34" s="32">
        <f>C34/C33*100</f>
        <v>48.931342125678825</v>
      </c>
      <c r="J34" s="38">
        <f t="shared" ref="J34:L34" si="19">D34/D33*100</f>
        <v>60.928270042194086</v>
      </c>
      <c r="K34" s="38">
        <f t="shared" si="19"/>
        <v>58.000388525545553</v>
      </c>
      <c r="L34" s="38">
        <f t="shared" si="19"/>
        <v>64.970645792563602</v>
      </c>
    </row>
    <row r="35" spans="1:12" s="18" customFormat="1" ht="22.15" customHeight="1" x14ac:dyDescent="0.4">
      <c r="A35" s="15"/>
      <c r="B35" s="16" t="s">
        <v>8</v>
      </c>
      <c r="C35" s="17">
        <v>52662</v>
      </c>
      <c r="D35" s="19">
        <v>463</v>
      </c>
      <c r="E35" s="19">
        <v>25944</v>
      </c>
      <c r="F35" s="19">
        <v>179</v>
      </c>
      <c r="G35" s="15"/>
      <c r="H35" s="16" t="s">
        <v>8</v>
      </c>
      <c r="I35" s="32">
        <f>C35/C33*100</f>
        <v>51.068657874321175</v>
      </c>
      <c r="J35" s="38">
        <f t="shared" ref="J35:L35" si="20">D35/D33*100</f>
        <v>39.071729957805907</v>
      </c>
      <c r="K35" s="38">
        <f t="shared" si="20"/>
        <v>41.999611474454447</v>
      </c>
      <c r="L35" s="38">
        <f t="shared" si="20"/>
        <v>35.029354207436398</v>
      </c>
    </row>
    <row r="36" spans="1:12" s="18" customFormat="1" ht="22.15" customHeight="1" x14ac:dyDescent="0.4">
      <c r="A36" s="15" t="s">
        <v>16</v>
      </c>
      <c r="B36" s="16" t="s">
        <v>21</v>
      </c>
      <c r="C36" s="13">
        <f>SUM(C37:C38)</f>
        <v>102886</v>
      </c>
      <c r="D36" s="34">
        <f>SUM(D37:D38)</f>
        <v>1431</v>
      </c>
      <c r="E36" s="34">
        <f>SUM(E37:E38)</f>
        <v>70977</v>
      </c>
      <c r="F36" s="34">
        <f>SUM(F37:F38)</f>
        <v>639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22.15" customHeight="1" x14ac:dyDescent="0.4">
      <c r="B37" s="16" t="s">
        <v>7</v>
      </c>
      <c r="C37" s="17">
        <v>49845</v>
      </c>
      <c r="D37" s="19">
        <v>874</v>
      </c>
      <c r="E37" s="19">
        <v>40423</v>
      </c>
      <c r="F37" s="19">
        <v>381</v>
      </c>
      <c r="H37" s="16" t="s">
        <v>7</v>
      </c>
      <c r="I37" s="32">
        <f>C37/C36*100</f>
        <v>48.446824640864641</v>
      </c>
      <c r="J37" s="38">
        <f t="shared" ref="J37:L37" si="21">D37/D36*100</f>
        <v>61.076170510132776</v>
      </c>
      <c r="K37" s="38">
        <f t="shared" si="21"/>
        <v>56.952252138016547</v>
      </c>
      <c r="L37" s="38">
        <f t="shared" si="21"/>
        <v>59.624413145539904</v>
      </c>
    </row>
    <row r="38" spans="1:12" s="18" customFormat="1" ht="22.15" customHeight="1" x14ac:dyDescent="0.4">
      <c r="A38" s="15"/>
      <c r="B38" s="16" t="s">
        <v>8</v>
      </c>
      <c r="C38" s="17">
        <v>53041</v>
      </c>
      <c r="D38" s="19">
        <v>557</v>
      </c>
      <c r="E38" s="19">
        <v>30554</v>
      </c>
      <c r="F38" s="19">
        <v>258</v>
      </c>
      <c r="G38" s="15"/>
      <c r="H38" s="16" t="s">
        <v>8</v>
      </c>
      <c r="I38" s="32">
        <f>C38/C36*100</f>
        <v>51.553175359135352</v>
      </c>
      <c r="J38" s="38">
        <f t="shared" ref="J38:L38" si="22">D38/D36*100</f>
        <v>38.923829489867224</v>
      </c>
      <c r="K38" s="38">
        <f t="shared" si="22"/>
        <v>43.04774786198346</v>
      </c>
      <c r="L38" s="38">
        <f t="shared" si="22"/>
        <v>40.375586854460096</v>
      </c>
    </row>
    <row r="39" spans="1:12" s="18" customFormat="1" ht="22.15" customHeight="1" x14ac:dyDescent="0.4">
      <c r="A39" s="15" t="s">
        <v>17</v>
      </c>
      <c r="B39" s="16" t="s">
        <v>21</v>
      </c>
      <c r="C39" s="13">
        <f>SUM(C40:C41)</f>
        <v>90450</v>
      </c>
      <c r="D39" s="34">
        <f>SUM(D40:D41)</f>
        <v>1486</v>
      </c>
      <c r="E39" s="34">
        <f>SUM(E40:E41)</f>
        <v>70721</v>
      </c>
      <c r="F39" s="34">
        <f>SUM(F40:F41)</f>
        <v>694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22.15" customHeight="1" x14ac:dyDescent="0.4">
      <c r="B40" s="16" t="s">
        <v>7</v>
      </c>
      <c r="C40" s="17">
        <v>43799</v>
      </c>
      <c r="D40" s="19">
        <v>938</v>
      </c>
      <c r="E40" s="19">
        <v>41880</v>
      </c>
      <c r="F40" s="19">
        <v>476</v>
      </c>
      <c r="H40" s="16" t="s">
        <v>7</v>
      </c>
      <c r="I40" s="32">
        <f>C40/C39*100</f>
        <v>48.423438363736871</v>
      </c>
      <c r="J40" s="38">
        <f t="shared" ref="J40:L40" si="23">D40/D39*100</f>
        <v>63.122476446837148</v>
      </c>
      <c r="K40" s="38">
        <f t="shared" si="23"/>
        <v>59.218619646215409</v>
      </c>
      <c r="L40" s="38">
        <f t="shared" si="23"/>
        <v>68.58789625360231</v>
      </c>
    </row>
    <row r="41" spans="1:12" s="18" customFormat="1" ht="22.15" customHeight="1" x14ac:dyDescent="0.4">
      <c r="A41" s="15"/>
      <c r="B41" s="16" t="s">
        <v>8</v>
      </c>
      <c r="C41" s="17">
        <v>46651</v>
      </c>
      <c r="D41" s="19">
        <v>548</v>
      </c>
      <c r="E41" s="19">
        <v>28841</v>
      </c>
      <c r="F41" s="19">
        <v>218</v>
      </c>
      <c r="G41" s="15"/>
      <c r="H41" s="16" t="s">
        <v>8</v>
      </c>
      <c r="I41" s="32">
        <f>C41/C39*100</f>
        <v>51.576561636263129</v>
      </c>
      <c r="J41" s="38">
        <f t="shared" ref="J41:L41" si="24">D41/D39*100</f>
        <v>36.877523553162852</v>
      </c>
      <c r="K41" s="38">
        <f t="shared" si="24"/>
        <v>40.781380353784591</v>
      </c>
      <c r="L41" s="38">
        <f t="shared" si="24"/>
        <v>31.412103746397698</v>
      </c>
    </row>
    <row r="42" spans="1:12" s="18" customFormat="1" ht="22.15" customHeight="1" x14ac:dyDescent="0.4">
      <c r="A42" s="15" t="s">
        <v>18</v>
      </c>
      <c r="B42" s="16" t="s">
        <v>21</v>
      </c>
      <c r="C42" s="13">
        <f>SUM(C43:C44)</f>
        <v>160005</v>
      </c>
      <c r="D42" s="34">
        <f>SUM(D43:D44)</f>
        <v>3290</v>
      </c>
      <c r="E42" s="34">
        <f>SUM(E43:E44)</f>
        <v>154546</v>
      </c>
      <c r="F42" s="34">
        <f>SUM(F43:F44)</f>
        <v>1594</v>
      </c>
      <c r="G42" s="15" t="s">
        <v>18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22.15" customHeight="1" x14ac:dyDescent="0.4">
      <c r="B43" s="16" t="s">
        <v>7</v>
      </c>
      <c r="C43" s="17">
        <v>80824</v>
      </c>
      <c r="D43" s="19">
        <v>2105</v>
      </c>
      <c r="E43" s="19">
        <v>91764</v>
      </c>
      <c r="F43" s="19">
        <v>1056</v>
      </c>
      <c r="H43" s="16" t="s">
        <v>7</v>
      </c>
      <c r="I43" s="32">
        <f>C43/C42*100</f>
        <v>50.513421455579511</v>
      </c>
      <c r="J43" s="38">
        <f t="shared" ref="J43:L43" si="25">D43/D42*100</f>
        <v>63.981762917933125</v>
      </c>
      <c r="K43" s="38">
        <f t="shared" si="25"/>
        <v>59.376496318248286</v>
      </c>
      <c r="L43" s="38">
        <f t="shared" si="25"/>
        <v>66.24843161856964</v>
      </c>
    </row>
    <row r="44" spans="1:12" s="18" customFormat="1" ht="22.15" customHeight="1" x14ac:dyDescent="0.4">
      <c r="A44" s="20"/>
      <c r="B44" s="16" t="s">
        <v>8</v>
      </c>
      <c r="C44" s="17">
        <v>79181</v>
      </c>
      <c r="D44" s="19">
        <v>1185</v>
      </c>
      <c r="E44" s="19">
        <v>62782</v>
      </c>
      <c r="F44" s="19">
        <v>538</v>
      </c>
      <c r="G44" s="20"/>
      <c r="H44" s="16" t="s">
        <v>8</v>
      </c>
      <c r="I44" s="32">
        <f>C44/C42*100</f>
        <v>49.486578544420482</v>
      </c>
      <c r="J44" s="38">
        <f t="shared" ref="J44:L44" si="26">D44/D42*100</f>
        <v>36.018237082066868</v>
      </c>
      <c r="K44" s="38">
        <f t="shared" si="26"/>
        <v>40.623503681751707</v>
      </c>
      <c r="L44" s="38">
        <f t="shared" si="26"/>
        <v>33.75156838143036</v>
      </c>
    </row>
    <row r="45" spans="1:12" s="18" customFormat="1" ht="22.15" customHeight="1" x14ac:dyDescent="0.4">
      <c r="A45" s="21" t="s">
        <v>19</v>
      </c>
      <c r="B45" s="16" t="s">
        <v>21</v>
      </c>
      <c r="C45" s="13">
        <f>SUM(C46:C47)</f>
        <v>2406</v>
      </c>
      <c r="D45" s="34">
        <f>SUM(D46:D47)</f>
        <v>24</v>
      </c>
      <c r="E45" s="34">
        <f>SUM(E46:E47)</f>
        <v>675</v>
      </c>
      <c r="F45" s="34">
        <f>SUM(F46:F47)</f>
        <v>6</v>
      </c>
      <c r="G45" s="21" t="s">
        <v>19</v>
      </c>
      <c r="H45" s="16" t="s">
        <v>21</v>
      </c>
      <c r="I45" s="31">
        <f>SUM(I46:I47)</f>
        <v>100</v>
      </c>
      <c r="J45" s="37">
        <f>SUM(J46:J47)</f>
        <v>100</v>
      </c>
      <c r="K45" s="37">
        <f>SUM(K46:K47)</f>
        <v>100</v>
      </c>
      <c r="L45" s="37">
        <f>SUM(L46:L47)</f>
        <v>100</v>
      </c>
    </row>
    <row r="46" spans="1:12" s="18" customFormat="1" ht="22.15" customHeight="1" x14ac:dyDescent="0.4">
      <c r="B46" s="16" t="s">
        <v>7</v>
      </c>
      <c r="C46" s="17">
        <v>1916</v>
      </c>
      <c r="D46" s="19">
        <v>20</v>
      </c>
      <c r="E46" s="19">
        <v>534</v>
      </c>
      <c r="F46" s="19">
        <v>5</v>
      </c>
      <c r="H46" s="16" t="s">
        <v>7</v>
      </c>
      <c r="I46" s="32">
        <f>C46/C45*100</f>
        <v>79.634247714048215</v>
      </c>
      <c r="J46" s="38">
        <f t="shared" ref="J46:L46" si="27">D46/D45*100</f>
        <v>83.333333333333343</v>
      </c>
      <c r="K46" s="38">
        <f t="shared" si="27"/>
        <v>79.111111111111114</v>
      </c>
      <c r="L46" s="38">
        <f t="shared" si="27"/>
        <v>83.333333333333343</v>
      </c>
    </row>
    <row r="47" spans="1:12" s="18" customFormat="1" ht="22.15" customHeight="1" thickBot="1" x14ac:dyDescent="0.45">
      <c r="A47" s="22"/>
      <c r="B47" s="23" t="s">
        <v>8</v>
      </c>
      <c r="C47" s="30">
        <v>490</v>
      </c>
      <c r="D47" s="24">
        <v>4</v>
      </c>
      <c r="E47" s="24">
        <v>141</v>
      </c>
      <c r="F47" s="24">
        <v>1</v>
      </c>
      <c r="G47" s="22"/>
      <c r="H47" s="23" t="s">
        <v>8</v>
      </c>
      <c r="I47" s="33">
        <f>C47/C45*100</f>
        <v>20.365752285951789</v>
      </c>
      <c r="J47" s="39">
        <f t="shared" ref="J47:L47" si="28">D47/D45*100</f>
        <v>16.666666666666664</v>
      </c>
      <c r="K47" s="39">
        <f t="shared" si="28"/>
        <v>20.888888888888889</v>
      </c>
      <c r="L47" s="39">
        <f t="shared" si="28"/>
        <v>16.666666666666664</v>
      </c>
    </row>
    <row r="48" spans="1:12" s="25" customFormat="1" ht="18" customHeight="1" x14ac:dyDescent="0.4">
      <c r="A48" s="52" t="s">
        <v>23</v>
      </c>
      <c r="B48" s="52"/>
      <c r="C48" s="52"/>
      <c r="D48" s="52"/>
      <c r="E48" s="52"/>
      <c r="F48" s="52"/>
      <c r="G48" s="48" t="s">
        <v>23</v>
      </c>
      <c r="H48" s="48"/>
      <c r="I48" s="49"/>
      <c r="J48" s="49"/>
      <c r="K48" s="49"/>
      <c r="L48" s="49"/>
    </row>
    <row r="49" spans="1:12" s="25" customFormat="1" ht="18" customHeight="1" x14ac:dyDescent="0.4">
      <c r="A49" s="50" t="s">
        <v>24</v>
      </c>
      <c r="B49" s="50"/>
      <c r="C49" s="50"/>
      <c r="D49" s="50"/>
      <c r="E49" s="50"/>
      <c r="F49" s="50"/>
      <c r="G49" s="50" t="s">
        <v>24</v>
      </c>
      <c r="H49" s="50"/>
      <c r="I49" s="51"/>
      <c r="J49" s="51"/>
      <c r="K49" s="51"/>
      <c r="L49" s="51"/>
    </row>
    <row r="50" spans="1:12" s="26" customFormat="1" ht="18" customHeight="1" x14ac:dyDescent="0.4">
      <c r="A50" s="42" t="s">
        <v>32</v>
      </c>
      <c r="B50" s="42"/>
      <c r="C50" s="42"/>
      <c r="D50" s="42"/>
      <c r="E50" s="42"/>
      <c r="F50" s="42"/>
      <c r="G50" s="42" t="s">
        <v>32</v>
      </c>
      <c r="H50" s="42"/>
      <c r="I50" s="42"/>
      <c r="J50" s="42"/>
      <c r="K50" s="42"/>
      <c r="L50" s="42"/>
    </row>
    <row r="51" spans="1:12" s="28" customFormat="1" ht="11.5" hidden="1" x14ac:dyDescent="0.25">
      <c r="A51" s="27"/>
      <c r="B51" s="27"/>
    </row>
  </sheetData>
  <mergeCells count="13">
    <mergeCell ref="A48:F48"/>
    <mergeCell ref="G48:L48"/>
    <mergeCell ref="A49:F49"/>
    <mergeCell ref="G49:L49"/>
    <mergeCell ref="A50:F50"/>
    <mergeCell ref="G50:L50"/>
    <mergeCell ref="A4:B4"/>
    <mergeCell ref="G4:H4"/>
    <mergeCell ref="A1:F1"/>
    <mergeCell ref="G1:L1"/>
    <mergeCell ref="A2:F2"/>
    <mergeCell ref="G2:L2"/>
    <mergeCell ref="K3:L3"/>
  </mergeCells>
  <phoneticPr fontId="3" type="noConversion"/>
  <printOptions horizontalCentered="1"/>
  <pageMargins left="1.5354330708661419" right="1.5354330708661419" top="0.98425196850393704" bottom="0.78740157480314965" header="0.51181102362204722" footer="1.4173228346456694"/>
  <pageSetup paperSize="9" scale="67" orientation="portrait" r:id="rId1"/>
  <headerFooter alignWithMargins="0"/>
  <colBreaks count="1" manualBreakCount="1">
    <brk id="6" max="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21" customHeight="1" x14ac:dyDescent="0.45">
      <c r="A2" s="44" t="s">
        <v>45</v>
      </c>
      <c r="B2" s="44"/>
      <c r="C2" s="44"/>
      <c r="D2" s="44"/>
      <c r="E2" s="44"/>
      <c r="F2" s="44"/>
      <c r="G2" s="44" t="s">
        <v>46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41"/>
      <c r="B3" s="41"/>
      <c r="C3" s="41"/>
      <c r="D3" s="41"/>
      <c r="E3" s="4" t="s">
        <v>31</v>
      </c>
      <c r="F3" s="4"/>
      <c r="G3" s="41"/>
      <c r="H3" s="41"/>
      <c r="I3" s="41"/>
      <c r="J3" s="41"/>
      <c r="K3" s="45" t="s">
        <v>26</v>
      </c>
      <c r="L3" s="45"/>
    </row>
    <row r="4" spans="1:12" ht="25.15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22.15" customHeight="1" x14ac:dyDescent="0.4">
      <c r="A6" s="40" t="s">
        <v>30</v>
      </c>
      <c r="B6" s="12" t="s">
        <v>6</v>
      </c>
      <c r="C6" s="13">
        <f>SUM(C7:C8)</f>
        <v>784639</v>
      </c>
      <c r="D6" s="34">
        <f>SUM(D7:D8)</f>
        <v>9998</v>
      </c>
      <c r="E6" s="34">
        <f>SUM(E7:E8)+1</f>
        <v>474753</v>
      </c>
      <c r="F6" s="34">
        <f t="shared" ref="F6" si="0">SUM(F7:F8)</f>
        <v>4195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99.999789364153571</v>
      </c>
      <c r="L6" s="37">
        <f>SUM(L7:L8)</f>
        <v>100</v>
      </c>
    </row>
    <row r="7" spans="1:12" s="18" customFormat="1" ht="22.15" customHeight="1" x14ac:dyDescent="0.4">
      <c r="A7" s="15"/>
      <c r="B7" s="16" t="s">
        <v>7</v>
      </c>
      <c r="C7" s="17">
        <v>401536</v>
      </c>
      <c r="D7" s="19">
        <v>6351</v>
      </c>
      <c r="E7" s="19">
        <v>282254</v>
      </c>
      <c r="F7" s="19">
        <v>2764</v>
      </c>
      <c r="G7" s="15"/>
      <c r="H7" s="16" t="s">
        <v>7</v>
      </c>
      <c r="I7" s="32">
        <f>C7/C6*100</f>
        <v>51.174616607127611</v>
      </c>
      <c r="J7" s="38">
        <f t="shared" ref="J7:K7" si="1">D7/D6*100</f>
        <v>63.52270454090818</v>
      </c>
      <c r="K7" s="38">
        <f t="shared" si="1"/>
        <v>59.452810198145144</v>
      </c>
      <c r="L7" s="38">
        <f>F7/F6*100</f>
        <v>65.887961859356381</v>
      </c>
    </row>
    <row r="8" spans="1:12" s="18" customFormat="1" ht="22.15" customHeight="1" x14ac:dyDescent="0.4">
      <c r="A8" s="15"/>
      <c r="B8" s="16" t="s">
        <v>8</v>
      </c>
      <c r="C8" s="17">
        <v>383103</v>
      </c>
      <c r="D8" s="19">
        <v>3647</v>
      </c>
      <c r="E8" s="19">
        <v>192498</v>
      </c>
      <c r="F8" s="19">
        <v>1431</v>
      </c>
      <c r="G8" s="15"/>
      <c r="H8" s="16" t="s">
        <v>8</v>
      </c>
      <c r="I8" s="32">
        <f>C8/C6*100</f>
        <v>48.825383392872389</v>
      </c>
      <c r="J8" s="38">
        <f t="shared" ref="J8:L8" si="2">D8/D6*100</f>
        <v>36.47729545909182</v>
      </c>
      <c r="K8" s="38">
        <f t="shared" si="2"/>
        <v>40.546979166008427</v>
      </c>
      <c r="L8" s="38">
        <f t="shared" si="2"/>
        <v>34.112038140643627</v>
      </c>
    </row>
    <row r="9" spans="1:12" s="18" customFormat="1" ht="22.15" customHeight="1" x14ac:dyDescent="0.4">
      <c r="A9" s="15" t="s">
        <v>20</v>
      </c>
      <c r="B9" s="16" t="s">
        <v>21</v>
      </c>
      <c r="C9" s="13">
        <f>SUM(C10:C11)</f>
        <v>1066</v>
      </c>
      <c r="D9" s="34">
        <f>SUM(D10:D11)</f>
        <v>8</v>
      </c>
      <c r="E9" s="34">
        <f>SUM(E10:E11)</f>
        <v>477</v>
      </c>
      <c r="F9" s="34">
        <f>SUM(F10:F11)</f>
        <v>4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22.15" customHeight="1" x14ac:dyDescent="0.4">
      <c r="A10" s="15"/>
      <c r="B10" s="16" t="s">
        <v>7</v>
      </c>
      <c r="C10" s="17">
        <v>697</v>
      </c>
      <c r="D10" s="19">
        <v>6</v>
      </c>
      <c r="E10" s="19">
        <v>366</v>
      </c>
      <c r="F10" s="19">
        <v>3</v>
      </c>
      <c r="G10" s="15"/>
      <c r="H10" s="16" t="s">
        <v>7</v>
      </c>
      <c r="I10" s="32">
        <f>C10/C9*100</f>
        <v>65.384615384615387</v>
      </c>
      <c r="J10" s="38">
        <f t="shared" ref="J10:L10" si="3">D10/D9*100</f>
        <v>75</v>
      </c>
      <c r="K10" s="38">
        <f t="shared" si="3"/>
        <v>76.729559748427675</v>
      </c>
      <c r="L10" s="38">
        <f t="shared" si="3"/>
        <v>75</v>
      </c>
    </row>
    <row r="11" spans="1:12" s="18" customFormat="1" ht="22.15" customHeight="1" x14ac:dyDescent="0.4">
      <c r="A11" s="15"/>
      <c r="B11" s="16" t="s">
        <v>8</v>
      </c>
      <c r="C11" s="17">
        <v>369</v>
      </c>
      <c r="D11" s="19">
        <v>2</v>
      </c>
      <c r="E11" s="19">
        <v>111</v>
      </c>
      <c r="F11" s="19">
        <v>1</v>
      </c>
      <c r="G11" s="15"/>
      <c r="H11" s="16" t="s">
        <v>8</v>
      </c>
      <c r="I11" s="32">
        <f>C11/C9*100</f>
        <v>34.615384615384613</v>
      </c>
      <c r="J11" s="38">
        <f t="shared" ref="J11:L11" si="4">D11/D9*100</f>
        <v>25</v>
      </c>
      <c r="K11" s="38">
        <f t="shared" si="4"/>
        <v>23.270440251572328</v>
      </c>
      <c r="L11" s="38">
        <f t="shared" si="4"/>
        <v>25</v>
      </c>
    </row>
    <row r="12" spans="1:12" s="18" customFormat="1" ht="22.15" customHeight="1" x14ac:dyDescent="0.4">
      <c r="A12" s="15" t="s">
        <v>9</v>
      </c>
      <c r="B12" s="16" t="s">
        <v>21</v>
      </c>
      <c r="C12" s="13">
        <f>SUM(C13:C14)</f>
        <v>1827</v>
      </c>
      <c r="D12" s="34">
        <f>SUM(D13:D14)</f>
        <v>15</v>
      </c>
      <c r="E12" s="34">
        <f>SUM(E13:E14)</f>
        <v>742</v>
      </c>
      <c r="F12" s="34">
        <f>SUM(F13:F14)</f>
        <v>6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100</v>
      </c>
      <c r="L12" s="37">
        <f>SUM(L13:L14)</f>
        <v>100</v>
      </c>
    </row>
    <row r="13" spans="1:12" s="18" customFormat="1" ht="22.15" customHeight="1" x14ac:dyDescent="0.4">
      <c r="B13" s="16" t="s">
        <v>7</v>
      </c>
      <c r="C13" s="17">
        <v>1214</v>
      </c>
      <c r="D13" s="19">
        <v>12</v>
      </c>
      <c r="E13" s="19">
        <v>587</v>
      </c>
      <c r="F13" s="19">
        <v>5</v>
      </c>
      <c r="H13" s="16" t="s">
        <v>7</v>
      </c>
      <c r="I13" s="32">
        <f>C13/C12*100</f>
        <v>66.447728516694042</v>
      </c>
      <c r="J13" s="38">
        <f>D13/D12*100</f>
        <v>80</v>
      </c>
      <c r="K13" s="38">
        <f t="shared" ref="K13:L13" si="5">E13/E12*100</f>
        <v>79.110512129380055</v>
      </c>
      <c r="L13" s="38">
        <f t="shared" si="5"/>
        <v>83.333333333333343</v>
      </c>
    </row>
    <row r="14" spans="1:12" s="18" customFormat="1" ht="22.15" customHeight="1" x14ac:dyDescent="0.4">
      <c r="A14" s="15"/>
      <c r="B14" s="16" t="s">
        <v>8</v>
      </c>
      <c r="C14" s="17">
        <v>613</v>
      </c>
      <c r="D14" s="19">
        <v>3</v>
      </c>
      <c r="E14" s="19">
        <v>155</v>
      </c>
      <c r="F14" s="19">
        <v>1</v>
      </c>
      <c r="G14" s="15"/>
      <c r="H14" s="16" t="s">
        <v>8</v>
      </c>
      <c r="I14" s="32">
        <f>C14/C12*100</f>
        <v>33.552271483305965</v>
      </c>
      <c r="J14" s="38">
        <f t="shared" ref="J14:L14" si="6">D14/D12*100</f>
        <v>20</v>
      </c>
      <c r="K14" s="38">
        <f t="shared" si="6"/>
        <v>20.889487870619945</v>
      </c>
      <c r="L14" s="38">
        <f t="shared" si="6"/>
        <v>16.666666666666664</v>
      </c>
    </row>
    <row r="15" spans="1:12" s="18" customFormat="1" ht="22.15" customHeight="1" x14ac:dyDescent="0.4">
      <c r="A15" s="15" t="s">
        <v>44</v>
      </c>
      <c r="B15" s="16" t="s">
        <v>21</v>
      </c>
      <c r="C15" s="13">
        <f>SUM(C16:C17)</f>
        <v>4805</v>
      </c>
      <c r="D15" s="34">
        <f>SUM(D16:D17)</f>
        <v>39</v>
      </c>
      <c r="E15" s="34">
        <f>SUM(E16:E17)</f>
        <v>1889</v>
      </c>
      <c r="F15" s="34">
        <f>SUM(F16:F17)</f>
        <v>15</v>
      </c>
      <c r="G15" s="15" t="s">
        <v>44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99.999999999999986</v>
      </c>
      <c r="L15" s="37">
        <f>SUM(L16:L17)</f>
        <v>100</v>
      </c>
    </row>
    <row r="16" spans="1:12" s="18" customFormat="1" ht="22.15" customHeight="1" x14ac:dyDescent="0.4">
      <c r="A16" s="15"/>
      <c r="B16" s="16" t="s">
        <v>7</v>
      </c>
      <c r="C16" s="17">
        <v>3177</v>
      </c>
      <c r="D16" s="19">
        <v>31</v>
      </c>
      <c r="E16" s="19">
        <v>1486</v>
      </c>
      <c r="F16" s="19">
        <v>12</v>
      </c>
      <c r="G16" s="15"/>
      <c r="H16" s="16" t="s">
        <v>7</v>
      </c>
      <c r="I16" s="32">
        <f>C16/C15*100</f>
        <v>66.118626430801257</v>
      </c>
      <c r="J16" s="38">
        <f t="shared" ref="J16:L16" si="7">D16/D15*100</f>
        <v>79.487179487179489</v>
      </c>
      <c r="K16" s="38">
        <f t="shared" si="7"/>
        <v>78.665960825833764</v>
      </c>
      <c r="L16" s="38">
        <f t="shared" si="7"/>
        <v>80</v>
      </c>
    </row>
    <row r="17" spans="1:12" s="18" customFormat="1" ht="22.15" customHeight="1" x14ac:dyDescent="0.4">
      <c r="A17" s="15"/>
      <c r="B17" s="16" t="s">
        <v>8</v>
      </c>
      <c r="C17" s="17">
        <v>1628</v>
      </c>
      <c r="D17" s="19">
        <v>8</v>
      </c>
      <c r="E17" s="19">
        <v>403</v>
      </c>
      <c r="F17" s="19">
        <v>3</v>
      </c>
      <c r="G17" s="15"/>
      <c r="H17" s="16" t="s">
        <v>8</v>
      </c>
      <c r="I17" s="32">
        <f>C17/C15*100</f>
        <v>33.88137356919875</v>
      </c>
      <c r="J17" s="38">
        <f t="shared" ref="J17:L17" si="8">D17/D15*100</f>
        <v>20.512820512820511</v>
      </c>
      <c r="K17" s="38">
        <f t="shared" si="8"/>
        <v>21.334039174166225</v>
      </c>
      <c r="L17" s="38">
        <f t="shared" si="8"/>
        <v>20</v>
      </c>
    </row>
    <row r="18" spans="1:12" s="18" customFormat="1" ht="22.15" customHeight="1" x14ac:dyDescent="0.4">
      <c r="A18" s="15" t="s">
        <v>10</v>
      </c>
      <c r="B18" s="16" t="s">
        <v>21</v>
      </c>
      <c r="C18" s="13">
        <f>SUM(C19:C20)</f>
        <v>15394</v>
      </c>
      <c r="D18" s="34">
        <f>SUM(D19:D20)</f>
        <v>109</v>
      </c>
      <c r="E18" s="34">
        <f>SUM(E19:E20)</f>
        <v>5340</v>
      </c>
      <c r="F18" s="34">
        <f>SUM(F19:F20)</f>
        <v>38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22.15" customHeight="1" x14ac:dyDescent="0.4">
      <c r="B19" s="16" t="s">
        <v>7</v>
      </c>
      <c r="C19" s="17">
        <v>9527</v>
      </c>
      <c r="D19" s="19">
        <v>82</v>
      </c>
      <c r="E19" s="19">
        <v>3863</v>
      </c>
      <c r="F19" s="19">
        <v>29</v>
      </c>
      <c r="H19" s="16" t="s">
        <v>7</v>
      </c>
      <c r="I19" s="32">
        <f>C19/C18*100</f>
        <v>61.887748473431202</v>
      </c>
      <c r="J19" s="38">
        <f t="shared" ref="J19:L19" si="9">D19/D18*100</f>
        <v>75.22935779816514</v>
      </c>
      <c r="K19" s="38">
        <f t="shared" si="9"/>
        <v>72.340823970037448</v>
      </c>
      <c r="L19" s="38">
        <f t="shared" si="9"/>
        <v>76.31578947368422</v>
      </c>
    </row>
    <row r="20" spans="1:12" s="18" customFormat="1" ht="22.15" customHeight="1" x14ac:dyDescent="0.4">
      <c r="A20" s="15"/>
      <c r="B20" s="16" t="s">
        <v>8</v>
      </c>
      <c r="C20" s="17">
        <v>5867</v>
      </c>
      <c r="D20" s="19">
        <v>27</v>
      </c>
      <c r="E20" s="19">
        <v>1477</v>
      </c>
      <c r="F20" s="19">
        <v>9</v>
      </c>
      <c r="G20" s="15"/>
      <c r="H20" s="16" t="s">
        <v>8</v>
      </c>
      <c r="I20" s="32">
        <f>C20/C18*100</f>
        <v>38.112251526568791</v>
      </c>
      <c r="J20" s="38">
        <f t="shared" ref="J20:L20" si="10">D20/D18*100</f>
        <v>24.770642201834864</v>
      </c>
      <c r="K20" s="38">
        <f t="shared" si="10"/>
        <v>27.659176029962545</v>
      </c>
      <c r="L20" s="38">
        <f t="shared" si="10"/>
        <v>23.684210526315788</v>
      </c>
    </row>
    <row r="21" spans="1:12" s="18" customFormat="1" ht="22.15" customHeight="1" x14ac:dyDescent="0.4">
      <c r="A21" s="15" t="s">
        <v>11</v>
      </c>
      <c r="B21" s="16" t="s">
        <v>21</v>
      </c>
      <c r="C21" s="13">
        <f>SUM(C22:C23)</f>
        <v>33043</v>
      </c>
      <c r="D21" s="34">
        <f>SUM(D22:D23)</f>
        <v>214</v>
      </c>
      <c r="E21" s="34">
        <f>SUM(E22:E23)</f>
        <v>11270</v>
      </c>
      <c r="F21" s="34">
        <f>SUM(F22:F23)</f>
        <v>73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99.999999999999986</v>
      </c>
      <c r="K21" s="37">
        <f>SUM(K22:K23)</f>
        <v>100</v>
      </c>
      <c r="L21" s="37">
        <f>SUM(L22:L23)</f>
        <v>100</v>
      </c>
    </row>
    <row r="22" spans="1:12" s="18" customFormat="1" ht="22.15" customHeight="1" x14ac:dyDescent="0.4">
      <c r="B22" s="16" t="s">
        <v>7</v>
      </c>
      <c r="C22" s="17">
        <v>19687</v>
      </c>
      <c r="D22" s="19">
        <v>152</v>
      </c>
      <c r="E22" s="19">
        <v>7829</v>
      </c>
      <c r="F22" s="19">
        <v>53</v>
      </c>
      <c r="H22" s="16" t="s">
        <v>7</v>
      </c>
      <c r="I22" s="32">
        <f>C22/C21*100</f>
        <v>59.579941288623914</v>
      </c>
      <c r="J22" s="38">
        <f t="shared" ref="J22:L22" si="11">D22/D21*100</f>
        <v>71.028037383177562</v>
      </c>
      <c r="K22" s="38">
        <f t="shared" si="11"/>
        <v>69.467613132209408</v>
      </c>
      <c r="L22" s="38">
        <f t="shared" si="11"/>
        <v>72.602739726027394</v>
      </c>
    </row>
    <row r="23" spans="1:12" s="18" customFormat="1" ht="22.15" customHeight="1" x14ac:dyDescent="0.4">
      <c r="A23" s="15"/>
      <c r="B23" s="16" t="s">
        <v>8</v>
      </c>
      <c r="C23" s="17">
        <v>13356</v>
      </c>
      <c r="D23" s="19">
        <v>62</v>
      </c>
      <c r="E23" s="19">
        <v>3441</v>
      </c>
      <c r="F23" s="19">
        <v>20</v>
      </c>
      <c r="G23" s="15"/>
      <c r="H23" s="16" t="s">
        <v>8</v>
      </c>
      <c r="I23" s="32">
        <f>C23/C21*100</f>
        <v>40.420058711376086</v>
      </c>
      <c r="J23" s="38">
        <f t="shared" ref="J23:L23" si="12">D23/D21*100</f>
        <v>28.971962616822427</v>
      </c>
      <c r="K23" s="38">
        <f t="shared" si="12"/>
        <v>30.532386867790596</v>
      </c>
      <c r="L23" s="38">
        <f t="shared" si="12"/>
        <v>27.397260273972602</v>
      </c>
    </row>
    <row r="24" spans="1:12" s="18" customFormat="1" ht="22.15" customHeight="1" x14ac:dyDescent="0.4">
      <c r="A24" s="15" t="s">
        <v>12</v>
      </c>
      <c r="B24" s="16" t="s">
        <v>21</v>
      </c>
      <c r="C24" s="13">
        <f>SUM(C25:C26)</f>
        <v>66952</v>
      </c>
      <c r="D24" s="34">
        <f>SUM(D25:D26)</f>
        <v>442</v>
      </c>
      <c r="E24" s="34">
        <f>SUM(E25:E26)</f>
        <v>22920</v>
      </c>
      <c r="F24" s="34">
        <f>SUM(F25:F26)</f>
        <v>145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22.15" customHeight="1" x14ac:dyDescent="0.4">
      <c r="B25" s="16" t="s">
        <v>7</v>
      </c>
      <c r="C25" s="17">
        <v>37013</v>
      </c>
      <c r="D25" s="19">
        <v>305</v>
      </c>
      <c r="E25" s="19">
        <v>14761</v>
      </c>
      <c r="F25" s="19">
        <v>102</v>
      </c>
      <c r="H25" s="16" t="s">
        <v>7</v>
      </c>
      <c r="I25" s="32">
        <f>C25/C24*100</f>
        <v>55.282889234078148</v>
      </c>
      <c r="J25" s="38">
        <f t="shared" ref="J25:L25" si="13">D25/D24*100</f>
        <v>69.004524886877832</v>
      </c>
      <c r="K25" s="38">
        <f t="shared" si="13"/>
        <v>64.402268760907504</v>
      </c>
      <c r="L25" s="38">
        <f t="shared" si="13"/>
        <v>70.34482758620689</v>
      </c>
    </row>
    <row r="26" spans="1:12" s="18" customFormat="1" ht="22.15" customHeight="1" x14ac:dyDescent="0.4">
      <c r="A26" s="15"/>
      <c r="B26" s="16" t="s">
        <v>8</v>
      </c>
      <c r="C26" s="17">
        <v>29939</v>
      </c>
      <c r="D26" s="19">
        <v>137</v>
      </c>
      <c r="E26" s="19">
        <v>8159</v>
      </c>
      <c r="F26" s="19">
        <v>43</v>
      </c>
      <c r="G26" s="15"/>
      <c r="H26" s="16" t="s">
        <v>8</v>
      </c>
      <c r="I26" s="32">
        <f>C26/C24*100</f>
        <v>44.717110765921852</v>
      </c>
      <c r="J26" s="38">
        <f t="shared" ref="J26:L26" si="14">D26/D24*100</f>
        <v>30.995475113122172</v>
      </c>
      <c r="K26" s="38">
        <f t="shared" si="14"/>
        <v>35.597731239092496</v>
      </c>
      <c r="L26" s="38">
        <f t="shared" si="14"/>
        <v>29.655172413793103</v>
      </c>
    </row>
    <row r="27" spans="1:12" s="18" customFormat="1" ht="22.15" customHeight="1" x14ac:dyDescent="0.4">
      <c r="A27" s="15" t="s">
        <v>13</v>
      </c>
      <c r="B27" s="16" t="s">
        <v>21</v>
      </c>
      <c r="C27" s="13">
        <f>SUM(C28:C29)</f>
        <v>89940</v>
      </c>
      <c r="D27" s="34">
        <f>SUM(D28:D29)</f>
        <v>665</v>
      </c>
      <c r="E27" s="34">
        <f>SUM(E28:E29)</f>
        <v>35404</v>
      </c>
      <c r="F27" s="34">
        <f>SUM(F28:F29)</f>
        <v>238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22.15" customHeight="1" x14ac:dyDescent="0.4">
      <c r="B28" s="16" t="s">
        <v>7</v>
      </c>
      <c r="C28" s="17">
        <v>47522</v>
      </c>
      <c r="D28" s="19">
        <v>438</v>
      </c>
      <c r="E28" s="19">
        <v>21694</v>
      </c>
      <c r="F28" s="19">
        <v>162</v>
      </c>
      <c r="H28" s="16" t="s">
        <v>7</v>
      </c>
      <c r="I28" s="32">
        <f>C28/C27*100</f>
        <v>52.837447187013566</v>
      </c>
      <c r="J28" s="38">
        <f t="shared" ref="J28:L28" si="15">D28/D27*100</f>
        <v>65.864661654135332</v>
      </c>
      <c r="K28" s="38">
        <f t="shared" si="15"/>
        <v>61.275562083380407</v>
      </c>
      <c r="L28" s="38">
        <f t="shared" si="15"/>
        <v>68.067226890756302</v>
      </c>
    </row>
    <row r="29" spans="1:12" s="18" customFormat="1" ht="22.15" customHeight="1" x14ac:dyDescent="0.4">
      <c r="A29" s="15"/>
      <c r="B29" s="16" t="s">
        <v>8</v>
      </c>
      <c r="C29" s="17">
        <v>42418</v>
      </c>
      <c r="D29" s="19">
        <v>227</v>
      </c>
      <c r="E29" s="19">
        <v>13710</v>
      </c>
      <c r="F29" s="19">
        <v>76</v>
      </c>
      <c r="G29" s="15"/>
      <c r="H29" s="16" t="s">
        <v>8</v>
      </c>
      <c r="I29" s="32">
        <f>C29/C27*100</f>
        <v>47.162552812986434</v>
      </c>
      <c r="J29" s="38">
        <f t="shared" ref="J29:L29" si="16">D29/D27*100</f>
        <v>34.13533834586466</v>
      </c>
      <c r="K29" s="38">
        <f t="shared" si="16"/>
        <v>38.724437916619593</v>
      </c>
      <c r="L29" s="38">
        <f t="shared" si="16"/>
        <v>31.932773109243694</v>
      </c>
    </row>
    <row r="30" spans="1:12" s="18" customFormat="1" ht="22.15" customHeight="1" x14ac:dyDescent="0.4">
      <c r="A30" s="15" t="s">
        <v>14</v>
      </c>
      <c r="B30" s="16" t="s">
        <v>21</v>
      </c>
      <c r="C30" s="13">
        <f>SUM(C31:C32)</f>
        <v>94934</v>
      </c>
      <c r="D30" s="34">
        <f>SUM(D31:D32)</f>
        <v>856</v>
      </c>
      <c r="E30" s="34">
        <f>SUM(E31:E32)</f>
        <v>44620</v>
      </c>
      <c r="F30" s="34">
        <f>SUM(F31:F32)</f>
        <v>337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22.15" customHeight="1" x14ac:dyDescent="0.4">
      <c r="B31" s="16" t="s">
        <v>7</v>
      </c>
      <c r="C31" s="17">
        <v>47888</v>
      </c>
      <c r="D31" s="19">
        <v>536</v>
      </c>
      <c r="E31" s="19">
        <v>26172</v>
      </c>
      <c r="F31" s="19">
        <v>224</v>
      </c>
      <c r="H31" s="16" t="s">
        <v>7</v>
      </c>
      <c r="I31" s="32">
        <f>C31/C30*100</f>
        <v>50.443465986896165</v>
      </c>
      <c r="J31" s="38">
        <f t="shared" ref="J31:L31" si="17">D31/D30*100</f>
        <v>62.616822429906534</v>
      </c>
      <c r="K31" s="38">
        <f t="shared" si="17"/>
        <v>58.655311519497985</v>
      </c>
      <c r="L31" s="38">
        <f t="shared" si="17"/>
        <v>66.468842729970319</v>
      </c>
    </row>
    <row r="32" spans="1:12" s="18" customFormat="1" ht="22.15" customHeight="1" x14ac:dyDescent="0.4">
      <c r="A32" s="15"/>
      <c r="B32" s="16" t="s">
        <v>8</v>
      </c>
      <c r="C32" s="17">
        <v>47046</v>
      </c>
      <c r="D32" s="19">
        <v>320</v>
      </c>
      <c r="E32" s="19">
        <v>18448</v>
      </c>
      <c r="F32" s="19">
        <v>113</v>
      </c>
      <c r="G32" s="15"/>
      <c r="H32" s="16" t="s">
        <v>8</v>
      </c>
      <c r="I32" s="32">
        <f>C32/C30*100</f>
        <v>49.556534013103843</v>
      </c>
      <c r="J32" s="38">
        <f t="shared" ref="J32:L32" si="18">D32/D30*100</f>
        <v>37.383177570093459</v>
      </c>
      <c r="K32" s="38">
        <f t="shared" si="18"/>
        <v>41.344688480502015</v>
      </c>
      <c r="L32" s="38">
        <f t="shared" si="18"/>
        <v>33.531157270029674</v>
      </c>
    </row>
    <row r="33" spans="1:12" s="18" customFormat="1" ht="22.15" customHeight="1" x14ac:dyDescent="0.4">
      <c r="A33" s="15" t="s">
        <v>15</v>
      </c>
      <c r="B33" s="16" t="s">
        <v>21</v>
      </c>
      <c r="C33" s="13">
        <f>SUM(C34:C35)</f>
        <v>103216</v>
      </c>
      <c r="D33" s="34">
        <f>SUM(D34:D35)</f>
        <v>1145</v>
      </c>
      <c r="E33" s="34">
        <f>SUM(E34:E35)</f>
        <v>57581</v>
      </c>
      <c r="F33" s="34">
        <f>SUM(F34:F35)</f>
        <v>464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22.15" customHeight="1" x14ac:dyDescent="0.4">
      <c r="B34" s="16" t="s">
        <v>7</v>
      </c>
      <c r="C34" s="17">
        <v>50589</v>
      </c>
      <c r="D34" s="19">
        <v>702</v>
      </c>
      <c r="E34" s="19">
        <v>33259</v>
      </c>
      <c r="F34" s="19">
        <v>298</v>
      </c>
      <c r="H34" s="16" t="s">
        <v>7</v>
      </c>
      <c r="I34" s="32">
        <f>C34/C33*100</f>
        <v>49.012749961246314</v>
      </c>
      <c r="J34" s="38">
        <f t="shared" ref="J34:L34" si="19">D34/D33*100</f>
        <v>61.310043668122269</v>
      </c>
      <c r="K34" s="38">
        <f t="shared" si="19"/>
        <v>57.760372345044374</v>
      </c>
      <c r="L34" s="38">
        <f t="shared" si="19"/>
        <v>64.224137931034491</v>
      </c>
    </row>
    <row r="35" spans="1:12" s="18" customFormat="1" ht="22.15" customHeight="1" x14ac:dyDescent="0.4">
      <c r="A35" s="15"/>
      <c r="B35" s="16" t="s">
        <v>8</v>
      </c>
      <c r="C35" s="17">
        <v>52627</v>
      </c>
      <c r="D35" s="19">
        <v>443</v>
      </c>
      <c r="E35" s="19">
        <v>24322</v>
      </c>
      <c r="F35" s="19">
        <v>166</v>
      </c>
      <c r="G35" s="15"/>
      <c r="H35" s="16" t="s">
        <v>8</v>
      </c>
      <c r="I35" s="32">
        <f>C35/C33*100</f>
        <v>50.987250038753686</v>
      </c>
      <c r="J35" s="38">
        <f t="shared" ref="J35:L35" si="20">D35/D33*100</f>
        <v>38.689956331877731</v>
      </c>
      <c r="K35" s="38">
        <f t="shared" si="20"/>
        <v>42.239627654955633</v>
      </c>
      <c r="L35" s="38">
        <f t="shared" si="20"/>
        <v>35.775862068965516</v>
      </c>
    </row>
    <row r="36" spans="1:12" s="18" customFormat="1" ht="22.15" customHeight="1" x14ac:dyDescent="0.4">
      <c r="A36" s="15" t="s">
        <v>16</v>
      </c>
      <c r="B36" s="16" t="s">
        <v>21</v>
      </c>
      <c r="C36" s="13">
        <f>SUM(C37:C38)</f>
        <v>105002</v>
      </c>
      <c r="D36" s="34">
        <f>SUM(D37:D38)</f>
        <v>1439</v>
      </c>
      <c r="E36" s="34">
        <f>SUM(E37:E38)</f>
        <v>67074</v>
      </c>
      <c r="F36" s="34">
        <f>SUM(F37:F38)</f>
        <v>574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22.15" customHeight="1" x14ac:dyDescent="0.4">
      <c r="B37" s="16" t="s">
        <v>7</v>
      </c>
      <c r="C37" s="17">
        <v>51008</v>
      </c>
      <c r="D37" s="19">
        <v>865</v>
      </c>
      <c r="E37" s="19">
        <v>38146</v>
      </c>
      <c r="F37" s="19">
        <v>351</v>
      </c>
      <c r="H37" s="16" t="s">
        <v>7</v>
      </c>
      <c r="I37" s="32">
        <f>C37/C36*100</f>
        <v>48.57812232147959</v>
      </c>
      <c r="J37" s="38">
        <f t="shared" ref="J37:L37" si="21">D37/D36*100</f>
        <v>60.111188325225854</v>
      </c>
      <c r="K37" s="38">
        <f t="shared" si="21"/>
        <v>56.871515043086738</v>
      </c>
      <c r="L37" s="38">
        <f t="shared" si="21"/>
        <v>61.149825783972119</v>
      </c>
    </row>
    <row r="38" spans="1:12" s="18" customFormat="1" ht="22.15" customHeight="1" x14ac:dyDescent="0.4">
      <c r="A38" s="15"/>
      <c r="B38" s="16" t="s">
        <v>8</v>
      </c>
      <c r="C38" s="17">
        <v>53994</v>
      </c>
      <c r="D38" s="19">
        <v>574</v>
      </c>
      <c r="E38" s="19">
        <v>28928</v>
      </c>
      <c r="F38" s="19">
        <v>223</v>
      </c>
      <c r="G38" s="15"/>
      <c r="H38" s="16" t="s">
        <v>8</v>
      </c>
      <c r="I38" s="32">
        <f>C38/C36*100</f>
        <v>51.42187767852041</v>
      </c>
      <c r="J38" s="38">
        <f t="shared" ref="J38:L38" si="22">D38/D36*100</f>
        <v>39.888811674774146</v>
      </c>
      <c r="K38" s="38">
        <f t="shared" si="22"/>
        <v>43.128484956913262</v>
      </c>
      <c r="L38" s="38">
        <f t="shared" si="22"/>
        <v>38.850174216027874</v>
      </c>
    </row>
    <row r="39" spans="1:12" s="18" customFormat="1" ht="22.15" customHeight="1" x14ac:dyDescent="0.4">
      <c r="A39" s="15" t="s">
        <v>17</v>
      </c>
      <c r="B39" s="16" t="s">
        <v>21</v>
      </c>
      <c r="C39" s="13">
        <f>SUM(C40:C41)</f>
        <v>93329</v>
      </c>
      <c r="D39" s="34">
        <f>SUM(D40:D41)</f>
        <v>1527</v>
      </c>
      <c r="E39" s="34">
        <f>SUM(E40:E41)</f>
        <v>69716</v>
      </c>
      <c r="F39" s="34">
        <f>SUM(F40:F41)</f>
        <v>705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22.15" customHeight="1" x14ac:dyDescent="0.4">
      <c r="B40" s="16" t="s">
        <v>7</v>
      </c>
      <c r="C40" s="17">
        <v>45084</v>
      </c>
      <c r="D40" s="19">
        <v>967</v>
      </c>
      <c r="E40" s="19">
        <v>41012</v>
      </c>
      <c r="F40" s="19">
        <v>473</v>
      </c>
      <c r="H40" s="16" t="s">
        <v>7</v>
      </c>
      <c r="I40" s="32">
        <f>C40/C39*100</f>
        <v>48.306528517395449</v>
      </c>
      <c r="J40" s="38">
        <f t="shared" ref="J40:L40" si="23">D40/D39*100</f>
        <v>63.326784544859208</v>
      </c>
      <c r="K40" s="38">
        <f t="shared" si="23"/>
        <v>58.827241953066725</v>
      </c>
      <c r="L40" s="38">
        <f t="shared" si="23"/>
        <v>67.092198581560282</v>
      </c>
    </row>
    <row r="41" spans="1:12" s="18" customFormat="1" ht="22.15" customHeight="1" x14ac:dyDescent="0.4">
      <c r="A41" s="15"/>
      <c r="B41" s="16" t="s">
        <v>8</v>
      </c>
      <c r="C41" s="17">
        <v>48245</v>
      </c>
      <c r="D41" s="19">
        <v>560</v>
      </c>
      <c r="E41" s="19">
        <v>28704</v>
      </c>
      <c r="F41" s="19">
        <v>232</v>
      </c>
      <c r="G41" s="15"/>
      <c r="H41" s="16" t="s">
        <v>8</v>
      </c>
      <c r="I41" s="32">
        <f>C41/C39*100</f>
        <v>51.693471482604551</v>
      </c>
      <c r="J41" s="38">
        <f t="shared" ref="J41:L41" si="24">D41/D39*100</f>
        <v>36.673215455140799</v>
      </c>
      <c r="K41" s="38">
        <f t="shared" si="24"/>
        <v>41.172758046933275</v>
      </c>
      <c r="L41" s="38">
        <f t="shared" si="24"/>
        <v>32.907801418439711</v>
      </c>
    </row>
    <row r="42" spans="1:12" s="18" customFormat="1" ht="22.15" customHeight="1" x14ac:dyDescent="0.4">
      <c r="A42" s="15" t="s">
        <v>18</v>
      </c>
      <c r="B42" s="16" t="s">
        <v>21</v>
      </c>
      <c r="C42" s="13">
        <f>SUM(C43:C44)</f>
        <v>172857</v>
      </c>
      <c r="D42" s="34">
        <f>SUM(D43:D44)</f>
        <v>3516</v>
      </c>
      <c r="E42" s="34">
        <f>SUM(E43:E44)</f>
        <v>157127</v>
      </c>
      <c r="F42" s="34">
        <f>SUM(F43:F44)</f>
        <v>1590</v>
      </c>
      <c r="G42" s="15" t="s">
        <v>18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99.999999999999986</v>
      </c>
    </row>
    <row r="43" spans="1:12" s="18" customFormat="1" ht="22.15" customHeight="1" x14ac:dyDescent="0.4">
      <c r="B43" s="16" t="s">
        <v>7</v>
      </c>
      <c r="C43" s="17">
        <v>86301</v>
      </c>
      <c r="D43" s="19">
        <v>2236</v>
      </c>
      <c r="E43" s="19">
        <v>92612</v>
      </c>
      <c r="F43" s="19">
        <v>1047</v>
      </c>
      <c r="H43" s="16" t="s">
        <v>7</v>
      </c>
      <c r="I43" s="32">
        <f>C43/C42*100</f>
        <v>49.926239608462488</v>
      </c>
      <c r="J43" s="38">
        <f t="shared" ref="J43:L43" si="25">D43/D42*100</f>
        <v>63.594994311717855</v>
      </c>
      <c r="K43" s="38">
        <f t="shared" si="25"/>
        <v>58.940856759182061</v>
      </c>
      <c r="L43" s="38">
        <f t="shared" si="25"/>
        <v>65.849056603773576</v>
      </c>
    </row>
    <row r="44" spans="1:12" s="18" customFormat="1" ht="22.15" customHeight="1" x14ac:dyDescent="0.4">
      <c r="A44" s="20"/>
      <c r="B44" s="16" t="s">
        <v>8</v>
      </c>
      <c r="C44" s="17">
        <v>86556</v>
      </c>
      <c r="D44" s="19">
        <v>1280</v>
      </c>
      <c r="E44" s="19">
        <v>64515</v>
      </c>
      <c r="F44" s="19">
        <v>543</v>
      </c>
      <c r="G44" s="20"/>
      <c r="H44" s="16" t="s">
        <v>8</v>
      </c>
      <c r="I44" s="32">
        <f>C44/C42*100</f>
        <v>50.073760391537512</v>
      </c>
      <c r="J44" s="38">
        <f t="shared" ref="J44:L44" si="26">D44/D42*100</f>
        <v>36.405005688282138</v>
      </c>
      <c r="K44" s="38">
        <f t="shared" si="26"/>
        <v>41.059143240817939</v>
      </c>
      <c r="L44" s="38">
        <f t="shared" si="26"/>
        <v>34.15094339622641</v>
      </c>
    </row>
    <row r="45" spans="1:12" s="18" customFormat="1" ht="22.15" customHeight="1" x14ac:dyDescent="0.4">
      <c r="A45" s="21" t="s">
        <v>19</v>
      </c>
      <c r="B45" s="16" t="s">
        <v>21</v>
      </c>
      <c r="C45" s="13">
        <f>SUM(C46:C47)</f>
        <v>2274</v>
      </c>
      <c r="D45" s="34">
        <f>SUM(D46:D47)</f>
        <v>23</v>
      </c>
      <c r="E45" s="34">
        <f>SUM(E46:E47)</f>
        <v>592</v>
      </c>
      <c r="F45" s="34">
        <f>SUM(F46:F47)</f>
        <v>6</v>
      </c>
      <c r="G45" s="21" t="s">
        <v>19</v>
      </c>
      <c r="H45" s="16" t="s">
        <v>21</v>
      </c>
      <c r="I45" s="31">
        <f>SUM(I46:I47)</f>
        <v>100</v>
      </c>
      <c r="J45" s="37">
        <f>SUM(J46:J47)</f>
        <v>100</v>
      </c>
      <c r="K45" s="37">
        <f>SUM(K46:K47)</f>
        <v>100</v>
      </c>
      <c r="L45" s="37">
        <f>SUM(L46:L47)</f>
        <v>100</v>
      </c>
    </row>
    <row r="46" spans="1:12" s="18" customFormat="1" ht="22.15" customHeight="1" x14ac:dyDescent="0.4">
      <c r="B46" s="16" t="s">
        <v>7</v>
      </c>
      <c r="C46" s="17">
        <v>1829</v>
      </c>
      <c r="D46" s="19">
        <v>19</v>
      </c>
      <c r="E46" s="19">
        <v>469</v>
      </c>
      <c r="F46" s="19">
        <v>5</v>
      </c>
      <c r="H46" s="16" t="s">
        <v>7</v>
      </c>
      <c r="I46" s="32">
        <f>C46/C45*100</f>
        <v>80.43095866314863</v>
      </c>
      <c r="J46" s="38">
        <f t="shared" ref="J46:L46" si="27">D46/D45*100</f>
        <v>82.608695652173907</v>
      </c>
      <c r="K46" s="38">
        <f t="shared" si="27"/>
        <v>79.222972972972968</v>
      </c>
      <c r="L46" s="38">
        <f t="shared" si="27"/>
        <v>83.333333333333343</v>
      </c>
    </row>
    <row r="47" spans="1:12" s="18" customFormat="1" ht="22.15" customHeight="1" thickBot="1" x14ac:dyDescent="0.45">
      <c r="A47" s="22"/>
      <c r="B47" s="23" t="s">
        <v>8</v>
      </c>
      <c r="C47" s="30">
        <v>445</v>
      </c>
      <c r="D47" s="24">
        <v>4</v>
      </c>
      <c r="E47" s="24">
        <v>123</v>
      </c>
      <c r="F47" s="24">
        <v>1</v>
      </c>
      <c r="G47" s="22"/>
      <c r="H47" s="23" t="s">
        <v>8</v>
      </c>
      <c r="I47" s="33">
        <f>C47/C45*100</f>
        <v>19.569041336851363</v>
      </c>
      <c r="J47" s="39">
        <f t="shared" ref="J47:L47" si="28">D47/D45*100</f>
        <v>17.391304347826086</v>
      </c>
      <c r="K47" s="39">
        <f t="shared" si="28"/>
        <v>20.777027027027025</v>
      </c>
      <c r="L47" s="39">
        <f t="shared" si="28"/>
        <v>16.666666666666664</v>
      </c>
    </row>
    <row r="48" spans="1:12" s="25" customFormat="1" ht="18" customHeight="1" x14ac:dyDescent="0.4">
      <c r="A48" s="52" t="s">
        <v>23</v>
      </c>
      <c r="B48" s="52"/>
      <c r="C48" s="52"/>
      <c r="D48" s="52"/>
      <c r="E48" s="52"/>
      <c r="F48" s="52"/>
      <c r="G48" s="48" t="s">
        <v>23</v>
      </c>
      <c r="H48" s="48"/>
      <c r="I48" s="49"/>
      <c r="J48" s="49"/>
      <c r="K48" s="49"/>
      <c r="L48" s="49"/>
    </row>
    <row r="49" spans="1:12" s="25" customFormat="1" ht="18" customHeight="1" x14ac:dyDescent="0.4">
      <c r="A49" s="50" t="s">
        <v>24</v>
      </c>
      <c r="B49" s="50"/>
      <c r="C49" s="50"/>
      <c r="D49" s="50"/>
      <c r="E49" s="50"/>
      <c r="F49" s="50"/>
      <c r="G49" s="50" t="s">
        <v>24</v>
      </c>
      <c r="H49" s="50"/>
      <c r="I49" s="51"/>
      <c r="J49" s="51"/>
      <c r="K49" s="51"/>
      <c r="L49" s="51"/>
    </row>
    <row r="50" spans="1:12" s="26" customFormat="1" ht="18" customHeight="1" x14ac:dyDescent="0.4">
      <c r="A50" s="42" t="s">
        <v>32</v>
      </c>
      <c r="B50" s="42"/>
      <c r="C50" s="42"/>
      <c r="D50" s="42"/>
      <c r="E50" s="42"/>
      <c r="F50" s="42"/>
      <c r="G50" s="42" t="s">
        <v>32</v>
      </c>
      <c r="H50" s="42"/>
      <c r="I50" s="42"/>
      <c r="J50" s="42"/>
      <c r="K50" s="42"/>
      <c r="L50" s="42"/>
    </row>
    <row r="51" spans="1:12" s="28" customFormat="1" ht="11.5" hidden="1" x14ac:dyDescent="0.25">
      <c r="A51" s="27"/>
      <c r="B51" s="27"/>
    </row>
  </sheetData>
  <mergeCells count="13">
    <mergeCell ref="A48:F48"/>
    <mergeCell ref="G48:L48"/>
    <mergeCell ref="A49:F49"/>
    <mergeCell ref="G49:L49"/>
    <mergeCell ref="A50:F50"/>
    <mergeCell ref="G50:L50"/>
    <mergeCell ref="A4:B4"/>
    <mergeCell ref="G4:H4"/>
    <mergeCell ref="A1:F1"/>
    <mergeCell ref="G1:L1"/>
    <mergeCell ref="A2:F2"/>
    <mergeCell ref="G2:L2"/>
    <mergeCell ref="K3:L3"/>
  </mergeCells>
  <phoneticPr fontId="3" type="noConversion"/>
  <printOptions horizontalCentered="1"/>
  <pageMargins left="1.5354330708661419" right="1.5354330708661419" top="0.98425196850393704" bottom="0.78740157480314965" header="0.51181102362204722" footer="1.4173228346456694"/>
  <pageSetup paperSize="9" scale="67" orientation="portrait" r:id="rId1"/>
  <headerFooter alignWithMargins="0"/>
  <colBreaks count="1" manualBreakCount="1">
    <brk id="6" max="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34</v>
      </c>
      <c r="B2" s="44"/>
      <c r="C2" s="44"/>
      <c r="D2" s="44"/>
      <c r="E2" s="44"/>
      <c r="F2" s="44"/>
      <c r="G2" s="44" t="s">
        <v>34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f>SUM(C7:C8)</f>
        <v>800681</v>
      </c>
      <c r="D6" s="34">
        <f>SUM(D7:D8)</f>
        <v>10209</v>
      </c>
      <c r="E6" s="34">
        <f>SUM(E7:E8)</f>
        <v>479111</v>
      </c>
      <c r="F6" s="34">
        <f t="shared" ref="F6" si="0">SUM(F7:F8)</f>
        <v>4186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408553</v>
      </c>
      <c r="D7" s="19">
        <v>6457</v>
      </c>
      <c r="E7" s="19">
        <v>283643</v>
      </c>
      <c r="F7" s="19">
        <v>2749</v>
      </c>
      <c r="G7" s="15"/>
      <c r="H7" s="16" t="s">
        <v>7</v>
      </c>
      <c r="I7" s="32">
        <f>C7/C6*100</f>
        <v>51.025689381913644</v>
      </c>
      <c r="J7" s="38">
        <f t="shared" ref="J7:K7" si="1">D7/D6*100</f>
        <v>63.248114408854924</v>
      </c>
      <c r="K7" s="38">
        <f t="shared" si="1"/>
        <v>59.201938590431027</v>
      </c>
      <c r="L7" s="38">
        <f>F7/F6*100</f>
        <v>65.671285236502627</v>
      </c>
    </row>
    <row r="8" spans="1:12" s="18" customFormat="1" ht="19.899999999999999" customHeight="1" x14ac:dyDescent="0.4">
      <c r="A8" s="15"/>
      <c r="B8" s="16" t="s">
        <v>8</v>
      </c>
      <c r="C8" s="17">
        <v>392128</v>
      </c>
      <c r="D8" s="19">
        <v>3752</v>
      </c>
      <c r="E8" s="19">
        <v>195468</v>
      </c>
      <c r="F8" s="19">
        <v>1437</v>
      </c>
      <c r="G8" s="15"/>
      <c r="H8" s="16" t="s">
        <v>8</v>
      </c>
      <c r="I8" s="32">
        <f>C8/C6*100</f>
        <v>48.974310618086356</v>
      </c>
      <c r="J8" s="38">
        <f t="shared" ref="J8:L8" si="2">D8/D6*100</f>
        <v>36.751885591145069</v>
      </c>
      <c r="K8" s="38">
        <f t="shared" si="2"/>
        <v>40.798061409568973</v>
      </c>
      <c r="L8" s="38">
        <f t="shared" si="2"/>
        <v>34.328714763497373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959</v>
      </c>
      <c r="D9" s="34">
        <f>SUM(D10:D11)</f>
        <v>8</v>
      </c>
      <c r="E9" s="34">
        <f>SUM(E10:E11)</f>
        <v>419</v>
      </c>
      <c r="F9" s="34">
        <f>SUM(F10:F11)</f>
        <v>4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19.899999999999999" customHeight="1" x14ac:dyDescent="0.4">
      <c r="A10" s="15"/>
      <c r="B10" s="16" t="s">
        <v>7</v>
      </c>
      <c r="C10" s="17">
        <v>621</v>
      </c>
      <c r="D10" s="19">
        <v>6</v>
      </c>
      <c r="E10" s="19">
        <v>336</v>
      </c>
      <c r="F10" s="19">
        <v>3</v>
      </c>
      <c r="G10" s="15"/>
      <c r="H10" s="16" t="s">
        <v>7</v>
      </c>
      <c r="I10" s="32">
        <f>C10/C9*100</f>
        <v>64.754953076120955</v>
      </c>
      <c r="J10" s="38">
        <f t="shared" ref="J10:L10" si="3">D10/D9*100</f>
        <v>75</v>
      </c>
      <c r="K10" s="38">
        <f t="shared" si="3"/>
        <v>80.190930787589494</v>
      </c>
      <c r="L10" s="38">
        <f t="shared" si="3"/>
        <v>75</v>
      </c>
    </row>
    <row r="11" spans="1:12" s="18" customFormat="1" ht="19.899999999999999" customHeight="1" x14ac:dyDescent="0.4">
      <c r="A11" s="15"/>
      <c r="B11" s="16" t="s">
        <v>8</v>
      </c>
      <c r="C11" s="17">
        <v>338</v>
      </c>
      <c r="D11" s="19">
        <v>2</v>
      </c>
      <c r="E11" s="19">
        <v>83</v>
      </c>
      <c r="F11" s="19">
        <v>1</v>
      </c>
      <c r="G11" s="15"/>
      <c r="H11" s="16" t="s">
        <v>8</v>
      </c>
      <c r="I11" s="32">
        <f>C11/C9*100</f>
        <v>35.245046923879045</v>
      </c>
      <c r="J11" s="38">
        <f t="shared" ref="J11:L11" si="4">D11/D9*100</f>
        <v>25</v>
      </c>
      <c r="K11" s="38">
        <f t="shared" si="4"/>
        <v>19.809069212410503</v>
      </c>
      <c r="L11" s="38">
        <f t="shared" si="4"/>
        <v>25</v>
      </c>
    </row>
    <row r="12" spans="1:12" s="18" customFormat="1" ht="19.899999999999999" customHeight="1" x14ac:dyDescent="0.4">
      <c r="A12" s="15" t="s">
        <v>9</v>
      </c>
      <c r="B12" s="16" t="s">
        <v>21</v>
      </c>
      <c r="C12" s="13">
        <f>SUM(C13:C14)</f>
        <v>1655</v>
      </c>
      <c r="D12" s="34">
        <f>SUM(D13:D14)</f>
        <v>14</v>
      </c>
      <c r="E12" s="34">
        <f>SUM(E13:E14)</f>
        <v>707</v>
      </c>
      <c r="F12" s="34">
        <f>SUM(F13:F14)</f>
        <v>6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100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1114</v>
      </c>
      <c r="D13" s="19">
        <v>11</v>
      </c>
      <c r="E13" s="19">
        <v>550</v>
      </c>
      <c r="F13" s="19">
        <v>5</v>
      </c>
      <c r="H13" s="16" t="s">
        <v>7</v>
      </c>
      <c r="I13" s="32">
        <f>C13/C12*100</f>
        <v>67.311178247734134</v>
      </c>
      <c r="J13" s="38">
        <f>D13/D12*100</f>
        <v>78.571428571428569</v>
      </c>
      <c r="K13" s="38">
        <f t="shared" ref="K13:L13" si="5">E13/E12*100</f>
        <v>77.793493635077795</v>
      </c>
      <c r="L13" s="38">
        <f t="shared" si="5"/>
        <v>83.333333333333343</v>
      </c>
    </row>
    <row r="14" spans="1:12" s="18" customFormat="1" ht="19.899999999999999" customHeight="1" x14ac:dyDescent="0.4">
      <c r="A14" s="15"/>
      <c r="B14" s="16" t="s">
        <v>8</v>
      </c>
      <c r="C14" s="17">
        <v>541</v>
      </c>
      <c r="D14" s="19">
        <v>3</v>
      </c>
      <c r="E14" s="19">
        <v>157</v>
      </c>
      <c r="F14" s="19">
        <v>1</v>
      </c>
      <c r="G14" s="15"/>
      <c r="H14" s="16" t="s">
        <v>8</v>
      </c>
      <c r="I14" s="32">
        <f>C14/C12*100</f>
        <v>32.688821752265859</v>
      </c>
      <c r="J14" s="38">
        <f t="shared" ref="J14:L14" si="6">D14/D12*100</f>
        <v>21.428571428571427</v>
      </c>
      <c r="K14" s="38">
        <f t="shared" si="6"/>
        <v>22.206506364922205</v>
      </c>
      <c r="L14" s="38">
        <f t="shared" si="6"/>
        <v>16.666666666666664</v>
      </c>
    </row>
    <row r="15" spans="1:12" s="18" customFormat="1" ht="19.899999999999999" customHeight="1" x14ac:dyDescent="0.4">
      <c r="A15" s="15" t="s">
        <v>22</v>
      </c>
      <c r="B15" s="16" t="s">
        <v>21</v>
      </c>
      <c r="C15" s="13">
        <f>SUM(C16:C17)</f>
        <v>4485</v>
      </c>
      <c r="D15" s="34">
        <f>SUM(D16:D17)</f>
        <v>36</v>
      </c>
      <c r="E15" s="34">
        <f>SUM(E16:E17)</f>
        <v>1711</v>
      </c>
      <c r="F15" s="34">
        <f>SUM(F16:F17)</f>
        <v>14</v>
      </c>
      <c r="G15" s="15" t="s">
        <v>22</v>
      </c>
      <c r="H15" s="16" t="s">
        <v>21</v>
      </c>
      <c r="I15" s="31">
        <f>SUM(I16:I17)</f>
        <v>99.999999999999986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2975</v>
      </c>
      <c r="D16" s="19">
        <v>29</v>
      </c>
      <c r="E16" s="19">
        <v>1333</v>
      </c>
      <c r="F16" s="19">
        <v>11</v>
      </c>
      <c r="G16" s="15"/>
      <c r="H16" s="16" t="s">
        <v>7</v>
      </c>
      <c r="I16" s="32">
        <f>C16/C15*100</f>
        <v>66.332218506131539</v>
      </c>
      <c r="J16" s="38">
        <f t="shared" ref="J16:L16" si="7">D16/D15*100</f>
        <v>80.555555555555557</v>
      </c>
      <c r="K16" s="38">
        <f t="shared" si="7"/>
        <v>77.907656341320859</v>
      </c>
      <c r="L16" s="38">
        <f t="shared" si="7"/>
        <v>78.571428571428569</v>
      </c>
    </row>
    <row r="17" spans="1:12" s="18" customFormat="1" ht="19.899999999999999" customHeight="1" x14ac:dyDescent="0.4">
      <c r="A17" s="15"/>
      <c r="B17" s="16" t="s">
        <v>8</v>
      </c>
      <c r="C17" s="17">
        <v>1510</v>
      </c>
      <c r="D17" s="19">
        <v>7</v>
      </c>
      <c r="E17" s="19">
        <v>378</v>
      </c>
      <c r="F17" s="19">
        <v>3</v>
      </c>
      <c r="G17" s="15"/>
      <c r="H17" s="16" t="s">
        <v>8</v>
      </c>
      <c r="I17" s="32">
        <f>C17/C15*100</f>
        <v>33.667781493868446</v>
      </c>
      <c r="J17" s="38">
        <f t="shared" ref="J17:L17" si="8">D17/D15*100</f>
        <v>19.444444444444446</v>
      </c>
      <c r="K17" s="38">
        <f t="shared" si="8"/>
        <v>22.092343658679134</v>
      </c>
      <c r="L17" s="38">
        <f t="shared" si="8"/>
        <v>21.428571428571427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15177</v>
      </c>
      <c r="D18" s="34">
        <f>SUM(D19:D20)</f>
        <v>105</v>
      </c>
      <c r="E18" s="34">
        <f>SUM(E19:E20)</f>
        <v>5249</v>
      </c>
      <c r="F18" s="34">
        <f>SUM(F19:F20)</f>
        <v>38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99.999999999999986</v>
      </c>
      <c r="L18" s="37">
        <f>SUM(L19:L20)</f>
        <v>99.999999999999986</v>
      </c>
    </row>
    <row r="19" spans="1:12" s="18" customFormat="1" ht="19.899999999999999" customHeight="1" x14ac:dyDescent="0.4">
      <c r="B19" s="16" t="s">
        <v>7</v>
      </c>
      <c r="C19" s="17">
        <v>9333</v>
      </c>
      <c r="D19" s="19">
        <v>78</v>
      </c>
      <c r="E19" s="19">
        <v>3753</v>
      </c>
      <c r="F19" s="19">
        <v>28</v>
      </c>
      <c r="H19" s="16" t="s">
        <v>7</v>
      </c>
      <c r="I19" s="32">
        <f>C19/C18*100</f>
        <v>61.494366475588059</v>
      </c>
      <c r="J19" s="38">
        <f t="shared" ref="J19:L19" si="9">D19/D18*100</f>
        <v>74.285714285714292</v>
      </c>
      <c r="K19" s="38">
        <f t="shared" si="9"/>
        <v>71.499333206325005</v>
      </c>
      <c r="L19" s="38">
        <f t="shared" si="9"/>
        <v>73.68421052631578</v>
      </c>
    </row>
    <row r="20" spans="1:12" s="18" customFormat="1" ht="19.899999999999999" customHeight="1" x14ac:dyDescent="0.4">
      <c r="A20" s="15"/>
      <c r="B20" s="16" t="s">
        <v>8</v>
      </c>
      <c r="C20" s="17">
        <v>5844</v>
      </c>
      <c r="D20" s="19">
        <v>27</v>
      </c>
      <c r="E20" s="19">
        <v>1496</v>
      </c>
      <c r="F20" s="19">
        <v>10</v>
      </c>
      <c r="G20" s="15"/>
      <c r="H20" s="16" t="s">
        <v>8</v>
      </c>
      <c r="I20" s="32">
        <f>C20/C18*100</f>
        <v>38.505633524411941</v>
      </c>
      <c r="J20" s="38">
        <f t="shared" ref="J20:L20" si="10">D20/D18*100</f>
        <v>25.714285714285712</v>
      </c>
      <c r="K20" s="38">
        <f t="shared" si="10"/>
        <v>28.500666793674984</v>
      </c>
      <c r="L20" s="38">
        <f t="shared" si="10"/>
        <v>26.315789473684209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32796</v>
      </c>
      <c r="D21" s="34">
        <f>SUM(D22:D23)</f>
        <v>207</v>
      </c>
      <c r="E21" s="34">
        <f>SUM(E22:E23)</f>
        <v>10924</v>
      </c>
      <c r="F21" s="34">
        <f>SUM(F22:F23)</f>
        <v>72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100.00000000000001</v>
      </c>
    </row>
    <row r="22" spans="1:12" s="18" customFormat="1" ht="19.899999999999999" customHeight="1" x14ac:dyDescent="0.4">
      <c r="B22" s="16" t="s">
        <v>7</v>
      </c>
      <c r="C22" s="17">
        <v>19445</v>
      </c>
      <c r="D22" s="19">
        <v>149</v>
      </c>
      <c r="E22" s="19">
        <v>7464</v>
      </c>
      <c r="F22" s="19">
        <v>51</v>
      </c>
      <c r="H22" s="16" t="s">
        <v>7</v>
      </c>
      <c r="I22" s="32">
        <f>C22/C21*100</f>
        <v>59.290767166727655</v>
      </c>
      <c r="J22" s="38">
        <f t="shared" ref="J22:L22" si="11">D22/D21*100</f>
        <v>71.980676328502412</v>
      </c>
      <c r="K22" s="38">
        <f t="shared" si="11"/>
        <v>68.326620285609664</v>
      </c>
      <c r="L22" s="38">
        <f t="shared" si="11"/>
        <v>70.833333333333343</v>
      </c>
    </row>
    <row r="23" spans="1:12" s="18" customFormat="1" ht="19.899999999999999" customHeight="1" x14ac:dyDescent="0.4">
      <c r="A23" s="15"/>
      <c r="B23" s="16" t="s">
        <v>8</v>
      </c>
      <c r="C23" s="17">
        <v>13351</v>
      </c>
      <c r="D23" s="19">
        <v>58</v>
      </c>
      <c r="E23" s="19">
        <v>3460</v>
      </c>
      <c r="F23" s="19">
        <v>21</v>
      </c>
      <c r="G23" s="15"/>
      <c r="H23" s="16" t="s">
        <v>8</v>
      </c>
      <c r="I23" s="32">
        <f>C23/C21*100</f>
        <v>40.709232833272353</v>
      </c>
      <c r="J23" s="38">
        <f t="shared" ref="J23:L23" si="12">D23/D21*100</f>
        <v>28.019323671497588</v>
      </c>
      <c r="K23" s="38">
        <f t="shared" si="12"/>
        <v>31.673379714390332</v>
      </c>
      <c r="L23" s="38">
        <f t="shared" si="12"/>
        <v>29.166666666666668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63629</v>
      </c>
      <c r="D24" s="34">
        <f>SUM(D25:D26)</f>
        <v>417</v>
      </c>
      <c r="E24" s="34">
        <f>SUM(E25:E26)</f>
        <v>21491</v>
      </c>
      <c r="F24" s="34">
        <f>SUM(F25:F26)</f>
        <v>130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19.899999999999999" customHeight="1" x14ac:dyDescent="0.4">
      <c r="B25" s="16" t="s">
        <v>7</v>
      </c>
      <c r="C25" s="17">
        <v>35470</v>
      </c>
      <c r="D25" s="19">
        <v>285</v>
      </c>
      <c r="E25" s="19">
        <v>13870</v>
      </c>
      <c r="F25" s="19">
        <v>89</v>
      </c>
      <c r="H25" s="16" t="s">
        <v>7</v>
      </c>
      <c r="I25" s="32">
        <f>C25/C24*100</f>
        <v>55.745021923965488</v>
      </c>
      <c r="J25" s="38">
        <f t="shared" ref="J25:L25" si="13">D25/D24*100</f>
        <v>68.345323741007192</v>
      </c>
      <c r="K25" s="38">
        <f t="shared" si="13"/>
        <v>64.538644083569864</v>
      </c>
      <c r="L25" s="38">
        <f t="shared" si="13"/>
        <v>68.461538461538467</v>
      </c>
    </row>
    <row r="26" spans="1:12" s="18" customFormat="1" ht="19.899999999999999" customHeight="1" x14ac:dyDescent="0.4">
      <c r="A26" s="15"/>
      <c r="B26" s="16" t="s">
        <v>8</v>
      </c>
      <c r="C26" s="17">
        <v>28159</v>
      </c>
      <c r="D26" s="19">
        <v>132</v>
      </c>
      <c r="E26" s="19">
        <v>7621</v>
      </c>
      <c r="F26" s="19">
        <v>41</v>
      </c>
      <c r="G26" s="15"/>
      <c r="H26" s="16" t="s">
        <v>8</v>
      </c>
      <c r="I26" s="32">
        <f>C26/C24*100</f>
        <v>44.254978076034512</v>
      </c>
      <c r="J26" s="38">
        <f t="shared" ref="J26:L26" si="14">D26/D24*100</f>
        <v>31.654676258992804</v>
      </c>
      <c r="K26" s="38">
        <f t="shared" si="14"/>
        <v>35.461355916430129</v>
      </c>
      <c r="L26" s="38">
        <f t="shared" si="14"/>
        <v>31.538461538461537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91179</v>
      </c>
      <c r="D27" s="34">
        <f>SUM(D28:D29)</f>
        <v>665</v>
      </c>
      <c r="E27" s="34">
        <f>SUM(E28:E29)</f>
        <v>35124</v>
      </c>
      <c r="F27" s="34">
        <f>SUM(F28:F29)</f>
        <v>244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48278</v>
      </c>
      <c r="D28" s="19">
        <v>440</v>
      </c>
      <c r="E28" s="19">
        <v>21666</v>
      </c>
      <c r="F28" s="19">
        <v>170</v>
      </c>
      <c r="H28" s="16" t="s">
        <v>7</v>
      </c>
      <c r="I28" s="32">
        <f>C28/C27*100</f>
        <v>52.948595619605385</v>
      </c>
      <c r="J28" s="38">
        <f t="shared" ref="J28:L28" si="15">D28/D27*100</f>
        <v>66.165413533834581</v>
      </c>
      <c r="K28" s="38">
        <f t="shared" si="15"/>
        <v>61.68431841475914</v>
      </c>
      <c r="L28" s="38">
        <f t="shared" si="15"/>
        <v>69.672131147540981</v>
      </c>
    </row>
    <row r="29" spans="1:12" s="18" customFormat="1" ht="19.899999999999999" customHeight="1" x14ac:dyDescent="0.4">
      <c r="A29" s="15"/>
      <c r="B29" s="16" t="s">
        <v>8</v>
      </c>
      <c r="C29" s="17">
        <v>42901</v>
      </c>
      <c r="D29" s="19">
        <v>225</v>
      </c>
      <c r="E29" s="19">
        <v>13458</v>
      </c>
      <c r="F29" s="19">
        <v>74</v>
      </c>
      <c r="G29" s="15"/>
      <c r="H29" s="16" t="s">
        <v>8</v>
      </c>
      <c r="I29" s="32">
        <f>C29/C27*100</f>
        <v>47.051404380394608</v>
      </c>
      <c r="J29" s="38">
        <f t="shared" ref="J29:L29" si="16">D29/D27*100</f>
        <v>33.834586466165412</v>
      </c>
      <c r="K29" s="38">
        <f t="shared" si="16"/>
        <v>38.31568158524086</v>
      </c>
      <c r="L29" s="38">
        <f t="shared" si="16"/>
        <v>30.327868852459016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94742</v>
      </c>
      <c r="D30" s="34">
        <f>SUM(D31:D32)</f>
        <v>826</v>
      </c>
      <c r="E30" s="34">
        <f>SUM(E31:E32)</f>
        <v>43202</v>
      </c>
      <c r="F30" s="34">
        <f>SUM(F31:F32)</f>
        <v>325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47996</v>
      </c>
      <c r="D31" s="19">
        <v>519</v>
      </c>
      <c r="E31" s="19">
        <v>25485</v>
      </c>
      <c r="F31" s="19">
        <v>219</v>
      </c>
      <c r="H31" s="16" t="s">
        <v>7</v>
      </c>
      <c r="I31" s="32">
        <f>C31/C30*100</f>
        <v>50.659686305967789</v>
      </c>
      <c r="J31" s="38">
        <f t="shared" ref="J31:L31" si="17">D31/D30*100</f>
        <v>62.832929782082324</v>
      </c>
      <c r="K31" s="38">
        <f t="shared" si="17"/>
        <v>58.99032452201287</v>
      </c>
      <c r="L31" s="38">
        <f t="shared" si="17"/>
        <v>67.384615384615387</v>
      </c>
    </row>
    <row r="32" spans="1:12" s="18" customFormat="1" ht="19.899999999999999" customHeight="1" x14ac:dyDescent="0.4">
      <c r="A32" s="15"/>
      <c r="B32" s="16" t="s">
        <v>8</v>
      </c>
      <c r="C32" s="17">
        <v>46746</v>
      </c>
      <c r="D32" s="19">
        <v>307</v>
      </c>
      <c r="E32" s="19">
        <v>17717</v>
      </c>
      <c r="F32" s="19">
        <v>106</v>
      </c>
      <c r="G32" s="15"/>
      <c r="H32" s="16" t="s">
        <v>8</v>
      </c>
      <c r="I32" s="32">
        <f>C32/C30*100</f>
        <v>49.340313694032211</v>
      </c>
      <c r="J32" s="38">
        <f t="shared" ref="J32:L32" si="18">D32/D30*100</f>
        <v>37.167070217917676</v>
      </c>
      <c r="K32" s="38">
        <f t="shared" si="18"/>
        <v>41.00967547798713</v>
      </c>
      <c r="L32" s="38">
        <f t="shared" si="18"/>
        <v>32.615384615384613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103781</v>
      </c>
      <c r="D33" s="34">
        <f>SUM(D34:D35)</f>
        <v>1114</v>
      </c>
      <c r="E33" s="34">
        <f>SUM(E34:E35)</f>
        <v>55713</v>
      </c>
      <c r="F33" s="34">
        <f>SUM(F34:F35)</f>
        <v>428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51048</v>
      </c>
      <c r="D34" s="19">
        <v>687</v>
      </c>
      <c r="E34" s="19">
        <v>31991</v>
      </c>
      <c r="F34" s="19">
        <v>269</v>
      </c>
      <c r="H34" s="16" t="s">
        <v>7</v>
      </c>
      <c r="I34" s="32">
        <f>C34/C33*100</f>
        <v>49.188194370838595</v>
      </c>
      <c r="J34" s="38">
        <f t="shared" ref="J34:L34" si="19">D34/D33*100</f>
        <v>61.669658886894076</v>
      </c>
      <c r="K34" s="38">
        <f t="shared" si="19"/>
        <v>57.42106869132877</v>
      </c>
      <c r="L34" s="38">
        <f t="shared" si="19"/>
        <v>62.850467289719624</v>
      </c>
    </row>
    <row r="35" spans="1:12" s="18" customFormat="1" ht="19.899999999999999" customHeight="1" x14ac:dyDescent="0.4">
      <c r="A35" s="15"/>
      <c r="B35" s="16" t="s">
        <v>8</v>
      </c>
      <c r="C35" s="17">
        <v>52733</v>
      </c>
      <c r="D35" s="19">
        <v>427</v>
      </c>
      <c r="E35" s="19">
        <v>23722</v>
      </c>
      <c r="F35" s="19">
        <v>159</v>
      </c>
      <c r="G35" s="15"/>
      <c r="H35" s="16" t="s">
        <v>8</v>
      </c>
      <c r="I35" s="32">
        <f>C35/C33*100</f>
        <v>50.811805629161412</v>
      </c>
      <c r="J35" s="38">
        <f t="shared" ref="J35:L35" si="20">D35/D33*100</f>
        <v>38.330341113105924</v>
      </c>
      <c r="K35" s="38">
        <f t="shared" si="20"/>
        <v>42.578931308671223</v>
      </c>
      <c r="L35" s="38">
        <f t="shared" si="20"/>
        <v>37.149532710280376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107050</v>
      </c>
      <c r="D36" s="34">
        <f>SUM(D37:D38)</f>
        <v>1434</v>
      </c>
      <c r="E36" s="34">
        <f>SUM(E37:E38)</f>
        <v>66445</v>
      </c>
      <c r="F36" s="34">
        <f>SUM(F37:F38)</f>
        <v>554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51856</v>
      </c>
      <c r="D37" s="19">
        <v>868</v>
      </c>
      <c r="E37" s="19">
        <v>37803</v>
      </c>
      <c r="F37" s="19">
        <v>342</v>
      </c>
      <c r="H37" s="16" t="s">
        <v>7</v>
      </c>
      <c r="I37" s="32">
        <f>C37/C36*100</f>
        <v>48.440915460065391</v>
      </c>
      <c r="J37" s="38">
        <f t="shared" ref="J37:L37" si="21">D37/D36*100</f>
        <v>60.529986052998609</v>
      </c>
      <c r="K37" s="38">
        <f t="shared" si="21"/>
        <v>56.893671457596504</v>
      </c>
      <c r="L37" s="38">
        <f t="shared" si="21"/>
        <v>61.73285198555957</v>
      </c>
    </row>
    <row r="38" spans="1:12" s="18" customFormat="1" ht="19.899999999999999" customHeight="1" x14ac:dyDescent="0.4">
      <c r="A38" s="15"/>
      <c r="B38" s="16" t="s">
        <v>8</v>
      </c>
      <c r="C38" s="17">
        <v>55194</v>
      </c>
      <c r="D38" s="19">
        <v>566</v>
      </c>
      <c r="E38" s="19">
        <v>28642</v>
      </c>
      <c r="F38" s="19">
        <v>212</v>
      </c>
      <c r="G38" s="15"/>
      <c r="H38" s="16" t="s">
        <v>8</v>
      </c>
      <c r="I38" s="32">
        <f>C38/C36*100</f>
        <v>51.559084539934609</v>
      </c>
      <c r="J38" s="38">
        <f t="shared" ref="J38:L38" si="22">D38/D36*100</f>
        <v>39.470013947001391</v>
      </c>
      <c r="K38" s="38">
        <f t="shared" si="22"/>
        <v>43.106328542403496</v>
      </c>
      <c r="L38" s="38">
        <f t="shared" si="22"/>
        <v>38.26714801444043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95989</v>
      </c>
      <c r="D39" s="34">
        <f>SUM(D40:D41)</f>
        <v>1608</v>
      </c>
      <c r="E39" s="34">
        <f>SUM(E40:E41)</f>
        <v>70232</v>
      </c>
      <c r="F39" s="34">
        <f>SUM(F40:F41)</f>
        <v>675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46186</v>
      </c>
      <c r="D40" s="19">
        <v>1020</v>
      </c>
      <c r="E40" s="19">
        <v>40909</v>
      </c>
      <c r="F40" s="19">
        <v>441</v>
      </c>
      <c r="H40" s="16" t="s">
        <v>7</v>
      </c>
      <c r="I40" s="32">
        <f>C40/C39*100</f>
        <v>48.115929950306807</v>
      </c>
      <c r="J40" s="38">
        <f t="shared" ref="J40:L40" si="23">D40/D39*100</f>
        <v>63.432835820895527</v>
      </c>
      <c r="K40" s="38">
        <f t="shared" si="23"/>
        <v>58.248376808292512</v>
      </c>
      <c r="L40" s="38">
        <f t="shared" si="23"/>
        <v>65.333333333333329</v>
      </c>
    </row>
    <row r="41" spans="1:12" s="18" customFormat="1" ht="19.899999999999999" customHeight="1" x14ac:dyDescent="0.4">
      <c r="A41" s="15"/>
      <c r="B41" s="16" t="s">
        <v>8</v>
      </c>
      <c r="C41" s="17">
        <v>49803</v>
      </c>
      <c r="D41" s="19">
        <v>588</v>
      </c>
      <c r="E41" s="19">
        <v>29323</v>
      </c>
      <c r="F41" s="19">
        <v>234</v>
      </c>
      <c r="G41" s="15"/>
      <c r="H41" s="16" t="s">
        <v>8</v>
      </c>
      <c r="I41" s="32">
        <f>C41/C39*100</f>
        <v>51.8840700496932</v>
      </c>
      <c r="J41" s="38">
        <f t="shared" ref="J41:L41" si="24">D41/D39*100</f>
        <v>36.567164179104481</v>
      </c>
      <c r="K41" s="38">
        <f t="shared" si="24"/>
        <v>41.75162319170748</v>
      </c>
      <c r="L41" s="38">
        <f t="shared" si="24"/>
        <v>34.666666666666671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79075</v>
      </c>
      <c r="D42" s="34">
        <f>SUM(D43:D44)</f>
        <v>1414</v>
      </c>
      <c r="E42" s="34">
        <f>SUM(E43:E44)</f>
        <v>62656</v>
      </c>
      <c r="F42" s="34">
        <f>SUM(F43:F44)</f>
        <v>616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38205</v>
      </c>
      <c r="D43" s="19">
        <v>861</v>
      </c>
      <c r="E43" s="19">
        <v>36959</v>
      </c>
      <c r="F43" s="19">
        <v>424</v>
      </c>
      <c r="H43" s="16" t="s">
        <v>7</v>
      </c>
      <c r="I43" s="32">
        <f>C43/C42*100</f>
        <v>48.314890926335757</v>
      </c>
      <c r="J43" s="38">
        <f t="shared" ref="J43:L43" si="25">D43/D42*100</f>
        <v>60.89108910891089</v>
      </c>
      <c r="K43" s="38">
        <f t="shared" si="25"/>
        <v>58.987168028600614</v>
      </c>
      <c r="L43" s="38">
        <f t="shared" si="25"/>
        <v>68.831168831168839</v>
      </c>
    </row>
    <row r="44" spans="1:12" s="18" customFormat="1" ht="19.899999999999999" customHeight="1" x14ac:dyDescent="0.4">
      <c r="A44" s="20"/>
      <c r="B44" s="16" t="s">
        <v>8</v>
      </c>
      <c r="C44" s="17">
        <v>40870</v>
      </c>
      <c r="D44" s="19">
        <v>553</v>
      </c>
      <c r="E44" s="19">
        <v>25697</v>
      </c>
      <c r="F44" s="19">
        <v>192</v>
      </c>
      <c r="G44" s="20"/>
      <c r="H44" s="16" t="s">
        <v>8</v>
      </c>
      <c r="I44" s="32">
        <f>C44/C42*100</f>
        <v>51.68510907366425</v>
      </c>
      <c r="J44" s="38">
        <f t="shared" ref="J44:L44" si="26">D44/D42*100</f>
        <v>39.10891089108911</v>
      </c>
      <c r="K44" s="38">
        <f t="shared" si="26"/>
        <v>41.012831971399386</v>
      </c>
      <c r="L44" s="38">
        <f t="shared" si="26"/>
        <v>31.168831168831169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47160</v>
      </c>
      <c r="D45" s="34">
        <f>SUM(D46:D47)</f>
        <v>888</v>
      </c>
      <c r="E45" s="34">
        <f>SUM(E46:E47)</f>
        <v>41776</v>
      </c>
      <c r="F45" s="34">
        <f>SUM(F46:F47)</f>
        <v>460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7">SUM(J46:J47)</f>
        <v>100</v>
      </c>
      <c r="K45" s="37">
        <f t="shared" si="27"/>
        <v>100</v>
      </c>
      <c r="L45" s="37">
        <f t="shared" si="27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22631</v>
      </c>
      <c r="D46" s="19">
        <v>565</v>
      </c>
      <c r="E46" s="19">
        <v>24411</v>
      </c>
      <c r="F46" s="19">
        <v>302</v>
      </c>
      <c r="G46" s="20"/>
      <c r="H46" s="21" t="s">
        <v>7</v>
      </c>
      <c r="I46" s="32">
        <f>C46/C45*100</f>
        <v>47.987701441899915</v>
      </c>
      <c r="J46" s="38">
        <f t="shared" ref="J46:L46" si="28">D46/D45*100</f>
        <v>63.626126126126124</v>
      </c>
      <c r="K46" s="38">
        <f t="shared" si="28"/>
        <v>58.433071620068944</v>
      </c>
      <c r="L46" s="38">
        <f t="shared" si="28"/>
        <v>65.65217391304347</v>
      </c>
    </row>
    <row r="47" spans="1:12" s="18" customFormat="1" ht="19.899999999999999" customHeight="1" x14ac:dyDescent="0.4">
      <c r="A47" s="20"/>
      <c r="B47" s="16" t="s">
        <v>8</v>
      </c>
      <c r="C47" s="17">
        <v>24529</v>
      </c>
      <c r="D47" s="19">
        <v>323</v>
      </c>
      <c r="E47" s="19">
        <v>17365</v>
      </c>
      <c r="F47" s="19">
        <v>158</v>
      </c>
      <c r="G47" s="20"/>
      <c r="H47" s="21" t="s">
        <v>8</v>
      </c>
      <c r="I47" s="32">
        <f>C47/C45*100</f>
        <v>52.012298558100092</v>
      </c>
      <c r="J47" s="38">
        <f t="shared" ref="J47:L47" si="29">D47/D45*100</f>
        <v>36.373873873873876</v>
      </c>
      <c r="K47" s="38">
        <f t="shared" si="29"/>
        <v>41.566928379931063</v>
      </c>
      <c r="L47" s="38">
        <f t="shared" si="29"/>
        <v>34.347826086956523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26115</v>
      </c>
      <c r="D48" s="34">
        <f>SUM(D49:D50)</f>
        <v>578</v>
      </c>
      <c r="E48" s="34">
        <f>SUM(E49:E50)</f>
        <v>25900</v>
      </c>
      <c r="F48" s="34">
        <f>SUM(F49:F50)</f>
        <v>253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30">SUM(J49:J50)</f>
        <v>100</v>
      </c>
      <c r="K48" s="37">
        <f t="shared" si="30"/>
        <v>100</v>
      </c>
      <c r="L48" s="37">
        <f t="shared" si="30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12581</v>
      </c>
      <c r="D49" s="19">
        <v>358</v>
      </c>
      <c r="E49" s="19">
        <v>14953</v>
      </c>
      <c r="F49" s="19">
        <v>168</v>
      </c>
      <c r="G49" s="20"/>
      <c r="H49" s="21" t="s">
        <v>7</v>
      </c>
      <c r="I49" s="32">
        <f>C49/C48*100</f>
        <v>48.175378135171357</v>
      </c>
      <c r="J49" s="38">
        <f t="shared" ref="J49:L49" si="31">D49/D48*100</f>
        <v>61.937716262975783</v>
      </c>
      <c r="K49" s="38">
        <f t="shared" si="31"/>
        <v>57.733590733590731</v>
      </c>
      <c r="L49" s="38">
        <f t="shared" si="31"/>
        <v>66.403162055335969</v>
      </c>
    </row>
    <row r="50" spans="1:12" s="18" customFormat="1" ht="19.899999999999999" customHeight="1" x14ac:dyDescent="0.4">
      <c r="A50" s="20"/>
      <c r="B50" s="16" t="s">
        <v>8</v>
      </c>
      <c r="C50" s="17">
        <v>13534</v>
      </c>
      <c r="D50" s="19">
        <v>220</v>
      </c>
      <c r="E50" s="19">
        <v>10947</v>
      </c>
      <c r="F50" s="19">
        <v>85</v>
      </c>
      <c r="G50" s="20"/>
      <c r="H50" s="21" t="s">
        <v>8</v>
      </c>
      <c r="I50" s="32">
        <f>C50/C48*100</f>
        <v>51.824621864828643</v>
      </c>
      <c r="J50" s="38">
        <f t="shared" ref="J50:L50" si="32">D50/D48*100</f>
        <v>38.062283737024224</v>
      </c>
      <c r="K50" s="38">
        <f t="shared" si="32"/>
        <v>42.266409266409269</v>
      </c>
      <c r="L50" s="38">
        <f t="shared" si="32"/>
        <v>33.596837944664031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34664</v>
      </c>
      <c r="D51" s="34">
        <f>SUM(D52:D53)</f>
        <v>875</v>
      </c>
      <c r="E51" s="34">
        <f>SUM(E52:E53)</f>
        <v>37045</v>
      </c>
      <c r="F51" s="34">
        <f>SUM(F52:F53)</f>
        <v>363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3">SUM(J52:J53)</f>
        <v>100</v>
      </c>
      <c r="K51" s="37">
        <f t="shared" si="33"/>
        <v>100</v>
      </c>
      <c r="L51" s="37">
        <f t="shared" si="33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19025</v>
      </c>
      <c r="D52" s="19">
        <v>565</v>
      </c>
      <c r="E52" s="19">
        <v>21754</v>
      </c>
      <c r="F52" s="19">
        <v>224</v>
      </c>
      <c r="G52" s="20"/>
      <c r="H52" s="21" t="s">
        <v>7</v>
      </c>
      <c r="I52" s="32">
        <f>C52/C51*100</f>
        <v>54.884029540733906</v>
      </c>
      <c r="J52" s="38">
        <f t="shared" ref="J52:L52" si="34">D52/D51*100</f>
        <v>64.571428571428569</v>
      </c>
      <c r="K52" s="38">
        <f t="shared" si="34"/>
        <v>58.723174517478739</v>
      </c>
      <c r="L52" s="38">
        <f t="shared" si="34"/>
        <v>61.707988980716252</v>
      </c>
    </row>
    <row r="53" spans="1:12" s="18" customFormat="1" ht="19.899999999999999" customHeight="1" x14ac:dyDescent="0.4">
      <c r="A53" s="20"/>
      <c r="B53" s="16" t="s">
        <v>8</v>
      </c>
      <c r="C53" s="17">
        <v>15639</v>
      </c>
      <c r="D53" s="19">
        <v>310</v>
      </c>
      <c r="E53" s="19">
        <v>15291</v>
      </c>
      <c r="F53" s="19">
        <v>139</v>
      </c>
      <c r="G53" s="20"/>
      <c r="H53" s="21" t="s">
        <v>8</v>
      </c>
      <c r="I53" s="32">
        <f>C53/C51*100</f>
        <v>45.115970459266094</v>
      </c>
      <c r="J53" s="38">
        <f t="shared" ref="J53:L53" si="35">D53/D51*100</f>
        <v>35.428571428571423</v>
      </c>
      <c r="K53" s="38">
        <f t="shared" si="35"/>
        <v>41.276825482521254</v>
      </c>
      <c r="L53" s="38">
        <f t="shared" si="35"/>
        <v>38.292011019283748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2225</v>
      </c>
      <c r="D54" s="34">
        <f>SUM(D55:D56)</f>
        <v>20</v>
      </c>
      <c r="E54" s="34">
        <f>SUM(E55:E56)</f>
        <v>518</v>
      </c>
      <c r="F54" s="34">
        <f>SUM(F55:F56)</f>
        <v>5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1789</v>
      </c>
      <c r="D55" s="19">
        <v>16</v>
      </c>
      <c r="E55" s="19">
        <v>407</v>
      </c>
      <c r="F55" s="19">
        <v>4</v>
      </c>
      <c r="H55" s="16" t="s">
        <v>7</v>
      </c>
      <c r="I55" s="32">
        <f>C55/C54*100</f>
        <v>80.404494382022477</v>
      </c>
      <c r="J55" s="38">
        <f t="shared" ref="J55:L55" si="36">D55/D54*100</f>
        <v>80</v>
      </c>
      <c r="K55" s="38">
        <f t="shared" si="36"/>
        <v>78.571428571428569</v>
      </c>
      <c r="L55" s="38">
        <f t="shared" si="36"/>
        <v>80</v>
      </c>
    </row>
    <row r="56" spans="1:12" s="18" customFormat="1" ht="19.899999999999999" customHeight="1" thickBot="1" x14ac:dyDescent="0.45">
      <c r="A56" s="22"/>
      <c r="B56" s="23" t="s">
        <v>8</v>
      </c>
      <c r="C56" s="30">
        <v>436</v>
      </c>
      <c r="D56" s="24">
        <v>4</v>
      </c>
      <c r="E56" s="24">
        <v>111</v>
      </c>
      <c r="F56" s="24">
        <v>1</v>
      </c>
      <c r="G56" s="22"/>
      <c r="H56" s="23" t="s">
        <v>8</v>
      </c>
      <c r="I56" s="33">
        <f>C56/C54*100</f>
        <v>19.59550561797753</v>
      </c>
      <c r="J56" s="39">
        <f t="shared" ref="J56:L56" si="37">D56/D54*100</f>
        <v>20</v>
      </c>
      <c r="K56" s="39">
        <f t="shared" si="37"/>
        <v>21.428571428571427</v>
      </c>
      <c r="L56" s="39">
        <f t="shared" si="37"/>
        <v>20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57:F57"/>
    <mergeCell ref="G57:L57"/>
    <mergeCell ref="A58:F58"/>
    <mergeCell ref="G58:L58"/>
    <mergeCell ref="A59:F59"/>
    <mergeCell ref="G59:L59"/>
    <mergeCell ref="A4:B4"/>
    <mergeCell ref="G4:H4"/>
    <mergeCell ref="A1:F1"/>
    <mergeCell ref="G1:L1"/>
    <mergeCell ref="A2:F2"/>
    <mergeCell ref="G2:L2"/>
    <mergeCell ref="K3:L3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47</v>
      </c>
      <c r="B2" s="44"/>
      <c r="C2" s="44"/>
      <c r="D2" s="44"/>
      <c r="E2" s="44"/>
      <c r="F2" s="44"/>
      <c r="G2" s="44" t="s">
        <v>48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41"/>
      <c r="B3" s="41"/>
      <c r="C3" s="41"/>
      <c r="D3" s="41"/>
      <c r="E3" s="4" t="s">
        <v>31</v>
      </c>
      <c r="F3" s="4"/>
      <c r="G3" s="41"/>
      <c r="H3" s="41"/>
      <c r="I3" s="41"/>
      <c r="J3" s="41"/>
      <c r="K3" s="45" t="s">
        <v>49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f>SUM(C7:C8)</f>
        <v>818015</v>
      </c>
      <c r="D6" s="34">
        <f>SUM(D7:D8)-1</f>
        <v>10389</v>
      </c>
      <c r="E6" s="34">
        <f>SUM(E7:E8)</f>
        <v>480145</v>
      </c>
      <c r="F6" s="34">
        <f t="shared" ref="F6" si="0">SUM(F7:F8)</f>
        <v>4062</v>
      </c>
      <c r="G6" s="40" t="s">
        <v>30</v>
      </c>
      <c r="H6" s="12" t="s">
        <v>6</v>
      </c>
      <c r="I6" s="31">
        <f>SUM(I7:I8)</f>
        <v>100</v>
      </c>
      <c r="J6" s="37">
        <f>SUM(J7:J8)</f>
        <v>100.00962556550198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416272</v>
      </c>
      <c r="D7" s="19">
        <v>6564</v>
      </c>
      <c r="E7" s="19">
        <v>282270</v>
      </c>
      <c r="F7" s="19">
        <v>2645</v>
      </c>
      <c r="G7" s="15"/>
      <c r="H7" s="16" t="s">
        <v>7</v>
      </c>
      <c r="I7" s="32">
        <f>C7/C6*100</f>
        <v>50.888064399797074</v>
      </c>
      <c r="J7" s="38">
        <f t="shared" ref="J7:K7" si="1">D7/D6*100</f>
        <v>63.182211954952351</v>
      </c>
      <c r="K7" s="38">
        <f t="shared" si="1"/>
        <v>58.78849097668413</v>
      </c>
      <c r="L7" s="38">
        <f>F7/F6*100</f>
        <v>65.115706548498281</v>
      </c>
    </row>
    <row r="8" spans="1:12" s="18" customFormat="1" ht="19.899999999999999" customHeight="1" x14ac:dyDescent="0.4">
      <c r="A8" s="15"/>
      <c r="B8" s="16" t="s">
        <v>8</v>
      </c>
      <c r="C8" s="17">
        <v>401743</v>
      </c>
      <c r="D8" s="19">
        <v>3826</v>
      </c>
      <c r="E8" s="19">
        <v>197875</v>
      </c>
      <c r="F8" s="19">
        <v>1417</v>
      </c>
      <c r="G8" s="15"/>
      <c r="H8" s="16" t="s">
        <v>8</v>
      </c>
      <c r="I8" s="32">
        <f>C8/C6*100</f>
        <v>49.111935600202933</v>
      </c>
      <c r="J8" s="38">
        <f t="shared" ref="J8:L8" si="2">D8/D6*100</f>
        <v>36.82741361054962</v>
      </c>
      <c r="K8" s="38">
        <f t="shared" si="2"/>
        <v>41.21150902331587</v>
      </c>
      <c r="L8" s="38">
        <f t="shared" si="2"/>
        <v>34.884293451501726</v>
      </c>
    </row>
    <row r="9" spans="1:12" s="18" customFormat="1" ht="19.899999999999999" customHeight="1" x14ac:dyDescent="0.4">
      <c r="A9" s="15" t="s">
        <v>50</v>
      </c>
      <c r="B9" s="16" t="s">
        <v>21</v>
      </c>
      <c r="C9" s="13">
        <f>SUM(C10:C11)</f>
        <v>908</v>
      </c>
      <c r="D9" s="34">
        <f>SUM(D10:D11)</f>
        <v>9</v>
      </c>
      <c r="E9" s="34">
        <f>SUM(E10:E11)</f>
        <v>384</v>
      </c>
      <c r="F9" s="34">
        <f>SUM(F10:F11)</f>
        <v>3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99.999999999999986</v>
      </c>
    </row>
    <row r="10" spans="1:12" s="18" customFormat="1" ht="19.899999999999999" customHeight="1" x14ac:dyDescent="0.4">
      <c r="A10" s="15"/>
      <c r="B10" s="16" t="s">
        <v>7</v>
      </c>
      <c r="C10" s="17">
        <v>597</v>
      </c>
      <c r="D10" s="19">
        <v>7</v>
      </c>
      <c r="E10" s="19">
        <v>302</v>
      </c>
      <c r="F10" s="19">
        <v>2</v>
      </c>
      <c r="G10" s="15"/>
      <c r="H10" s="16" t="s">
        <v>7</v>
      </c>
      <c r="I10" s="32">
        <f>C10/C9*100</f>
        <v>65.748898678414093</v>
      </c>
      <c r="J10" s="38">
        <f t="shared" ref="J10:L10" si="3">D10/D9*100</f>
        <v>77.777777777777786</v>
      </c>
      <c r="K10" s="38">
        <f t="shared" si="3"/>
        <v>78.645833333333343</v>
      </c>
      <c r="L10" s="38">
        <f t="shared" si="3"/>
        <v>66.666666666666657</v>
      </c>
    </row>
    <row r="11" spans="1:12" s="18" customFormat="1" ht="19.899999999999999" customHeight="1" x14ac:dyDescent="0.4">
      <c r="A11" s="15"/>
      <c r="B11" s="16" t="s">
        <v>8</v>
      </c>
      <c r="C11" s="17">
        <v>311</v>
      </c>
      <c r="D11" s="19">
        <v>2</v>
      </c>
      <c r="E11" s="19">
        <v>82</v>
      </c>
      <c r="F11" s="19">
        <v>1</v>
      </c>
      <c r="G11" s="15"/>
      <c r="H11" s="16" t="s">
        <v>8</v>
      </c>
      <c r="I11" s="32">
        <f>C11/C9*100</f>
        <v>34.251101321585899</v>
      </c>
      <c r="J11" s="38">
        <f t="shared" ref="J11:L11" si="4">D11/D9*100</f>
        <v>22.222222222222221</v>
      </c>
      <c r="K11" s="38">
        <f t="shared" si="4"/>
        <v>21.354166666666664</v>
      </c>
      <c r="L11" s="38">
        <f t="shared" si="4"/>
        <v>33.333333333333329</v>
      </c>
    </row>
    <row r="12" spans="1:12" s="18" customFormat="1" ht="19.899999999999999" customHeight="1" x14ac:dyDescent="0.4">
      <c r="A12" s="15" t="s">
        <v>9</v>
      </c>
      <c r="B12" s="16" t="s">
        <v>21</v>
      </c>
      <c r="C12" s="13">
        <f>SUM(C13:C14)</f>
        <v>1551</v>
      </c>
      <c r="D12" s="34">
        <f>SUM(D13:D14)</f>
        <v>13</v>
      </c>
      <c r="E12" s="34">
        <f>SUM(E13:E14)</f>
        <v>656</v>
      </c>
      <c r="F12" s="34">
        <f>SUM(F13:F14)</f>
        <v>5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100.00000000000001</v>
      </c>
      <c r="K12" s="37">
        <f>SUM(K13:K14)</f>
        <v>100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1018</v>
      </c>
      <c r="D13" s="19">
        <v>10</v>
      </c>
      <c r="E13" s="19">
        <v>495</v>
      </c>
      <c r="F13" s="19">
        <v>4</v>
      </c>
      <c r="H13" s="16" t="s">
        <v>7</v>
      </c>
      <c r="I13" s="32">
        <f>C13/C12*100</f>
        <v>65.635074145712451</v>
      </c>
      <c r="J13" s="38">
        <f>D13/D12*100</f>
        <v>76.923076923076934</v>
      </c>
      <c r="K13" s="38">
        <f t="shared" ref="K13:L13" si="5">E13/E12*100</f>
        <v>75.457317073170728</v>
      </c>
      <c r="L13" s="38">
        <f t="shared" si="5"/>
        <v>80</v>
      </c>
    </row>
    <row r="14" spans="1:12" s="18" customFormat="1" ht="19.899999999999999" customHeight="1" x14ac:dyDescent="0.4">
      <c r="A14" s="15"/>
      <c r="B14" s="16" t="s">
        <v>8</v>
      </c>
      <c r="C14" s="17">
        <v>533</v>
      </c>
      <c r="D14" s="19">
        <v>3</v>
      </c>
      <c r="E14" s="19">
        <v>161</v>
      </c>
      <c r="F14" s="19">
        <v>1</v>
      </c>
      <c r="G14" s="15"/>
      <c r="H14" s="16" t="s">
        <v>8</v>
      </c>
      <c r="I14" s="32">
        <f>C14/C12*100</f>
        <v>34.364925854287556</v>
      </c>
      <c r="J14" s="38">
        <f t="shared" ref="J14:L14" si="6">D14/D12*100</f>
        <v>23.076923076923077</v>
      </c>
      <c r="K14" s="38">
        <f t="shared" si="6"/>
        <v>24.542682926829269</v>
      </c>
      <c r="L14" s="38">
        <f t="shared" si="6"/>
        <v>20</v>
      </c>
    </row>
    <row r="15" spans="1:12" s="18" customFormat="1" ht="19.899999999999999" customHeight="1" x14ac:dyDescent="0.4">
      <c r="A15" s="15" t="s">
        <v>51</v>
      </c>
      <c r="B15" s="16" t="s">
        <v>21</v>
      </c>
      <c r="C15" s="13">
        <f>SUM(C16:C17)</f>
        <v>4454</v>
      </c>
      <c r="D15" s="34">
        <f>SUM(D16:D17)</f>
        <v>33</v>
      </c>
      <c r="E15" s="34">
        <f>SUM(E16:E17)</f>
        <v>1784</v>
      </c>
      <c r="F15" s="34">
        <f>SUM(F16:F17)</f>
        <v>16</v>
      </c>
      <c r="G15" s="15" t="s">
        <v>51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2918</v>
      </c>
      <c r="D16" s="19">
        <v>26</v>
      </c>
      <c r="E16" s="19">
        <v>1371</v>
      </c>
      <c r="F16" s="19">
        <v>13</v>
      </c>
      <c r="G16" s="15"/>
      <c r="H16" s="16" t="s">
        <v>7</v>
      </c>
      <c r="I16" s="32">
        <f>C16/C15*100</f>
        <v>65.514144589133366</v>
      </c>
      <c r="J16" s="38">
        <f t="shared" ref="J16:L16" si="7">D16/D15*100</f>
        <v>78.787878787878782</v>
      </c>
      <c r="K16" s="38">
        <f t="shared" si="7"/>
        <v>76.849775784753362</v>
      </c>
      <c r="L16" s="38">
        <f t="shared" si="7"/>
        <v>81.25</v>
      </c>
    </row>
    <row r="17" spans="1:12" s="18" customFormat="1" ht="19.899999999999999" customHeight="1" x14ac:dyDescent="0.4">
      <c r="A17" s="15"/>
      <c r="B17" s="16" t="s">
        <v>8</v>
      </c>
      <c r="C17" s="17">
        <v>1536</v>
      </c>
      <c r="D17" s="19">
        <v>7</v>
      </c>
      <c r="E17" s="19">
        <v>413</v>
      </c>
      <c r="F17" s="19">
        <v>3</v>
      </c>
      <c r="G17" s="15"/>
      <c r="H17" s="16" t="s">
        <v>8</v>
      </c>
      <c r="I17" s="32">
        <f>C17/C15*100</f>
        <v>34.485855410866641</v>
      </c>
      <c r="J17" s="38">
        <f t="shared" ref="J17:L17" si="8">D17/D15*100</f>
        <v>21.212121212121211</v>
      </c>
      <c r="K17" s="38">
        <f t="shared" si="8"/>
        <v>23.150224215246638</v>
      </c>
      <c r="L17" s="38">
        <f t="shared" si="8"/>
        <v>18.75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15874</v>
      </c>
      <c r="D18" s="34">
        <f>SUM(D19:D20)</f>
        <v>108</v>
      </c>
      <c r="E18" s="34">
        <f>SUM(E19:E20)</f>
        <v>5476</v>
      </c>
      <c r="F18" s="34">
        <f>SUM(F19:F20)</f>
        <v>42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9721</v>
      </c>
      <c r="D19" s="19">
        <v>80</v>
      </c>
      <c r="E19" s="19">
        <v>3930</v>
      </c>
      <c r="F19" s="19">
        <v>32</v>
      </c>
      <c r="H19" s="16" t="s">
        <v>7</v>
      </c>
      <c r="I19" s="32">
        <f>C19/C18*100</f>
        <v>61.238503212800808</v>
      </c>
      <c r="J19" s="38">
        <f t="shared" ref="J19:L19" si="9">D19/D18*100</f>
        <v>74.074074074074076</v>
      </c>
      <c r="K19" s="38">
        <f t="shared" si="9"/>
        <v>71.767713659605548</v>
      </c>
      <c r="L19" s="38">
        <f t="shared" si="9"/>
        <v>76.19047619047619</v>
      </c>
    </row>
    <row r="20" spans="1:12" s="18" customFormat="1" ht="19.899999999999999" customHeight="1" x14ac:dyDescent="0.4">
      <c r="A20" s="15"/>
      <c r="B20" s="16" t="s">
        <v>8</v>
      </c>
      <c r="C20" s="17">
        <v>6153</v>
      </c>
      <c r="D20" s="19">
        <v>28</v>
      </c>
      <c r="E20" s="19">
        <v>1546</v>
      </c>
      <c r="F20" s="19">
        <v>10</v>
      </c>
      <c r="G20" s="15"/>
      <c r="H20" s="16" t="s">
        <v>8</v>
      </c>
      <c r="I20" s="32">
        <f>C20/C18*100</f>
        <v>38.761496787199192</v>
      </c>
      <c r="J20" s="38">
        <f t="shared" ref="J20:L20" si="10">D20/D18*100</f>
        <v>25.925925925925924</v>
      </c>
      <c r="K20" s="38">
        <f t="shared" si="10"/>
        <v>28.232286340394445</v>
      </c>
      <c r="L20" s="38">
        <f t="shared" si="10"/>
        <v>23.809523809523807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34519</v>
      </c>
      <c r="D21" s="34">
        <f>SUM(D22:D23)</f>
        <v>212</v>
      </c>
      <c r="E21" s="34">
        <f>SUM(E22:E23)</f>
        <v>11308</v>
      </c>
      <c r="F21" s="34">
        <f>SUM(F22:F23)</f>
        <v>72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</v>
      </c>
    </row>
    <row r="22" spans="1:12" s="18" customFormat="1" ht="19.899999999999999" customHeight="1" x14ac:dyDescent="0.4">
      <c r="B22" s="16" t="s">
        <v>7</v>
      </c>
      <c r="C22" s="17">
        <v>20245</v>
      </c>
      <c r="D22" s="19">
        <v>152</v>
      </c>
      <c r="E22" s="19">
        <v>7674</v>
      </c>
      <c r="F22" s="19">
        <v>52</v>
      </c>
      <c r="H22" s="16" t="s">
        <v>7</v>
      </c>
      <c r="I22" s="32">
        <f>C22/C21*100</f>
        <v>58.64886004808946</v>
      </c>
      <c r="J22" s="38">
        <f t="shared" ref="J22:L22" si="11">D22/D21*100</f>
        <v>71.698113207547166</v>
      </c>
      <c r="K22" s="38">
        <f t="shared" si="11"/>
        <v>67.863459497700745</v>
      </c>
      <c r="L22" s="38">
        <f t="shared" si="11"/>
        <v>72.222222222222214</v>
      </c>
    </row>
    <row r="23" spans="1:12" s="18" customFormat="1" ht="19.899999999999999" customHeight="1" x14ac:dyDescent="0.4">
      <c r="A23" s="15"/>
      <c r="B23" s="16" t="s">
        <v>8</v>
      </c>
      <c r="C23" s="17">
        <v>14274</v>
      </c>
      <c r="D23" s="19">
        <v>60</v>
      </c>
      <c r="E23" s="19">
        <v>3634</v>
      </c>
      <c r="F23" s="19">
        <v>20</v>
      </c>
      <c r="G23" s="15"/>
      <c r="H23" s="16" t="s">
        <v>8</v>
      </c>
      <c r="I23" s="32">
        <f>C23/C21*100</f>
        <v>41.35113995191054</v>
      </c>
      <c r="J23" s="38">
        <f t="shared" ref="J23:L23" si="12">D23/D21*100</f>
        <v>28.30188679245283</v>
      </c>
      <c r="K23" s="38">
        <f t="shared" si="12"/>
        <v>32.136540502299255</v>
      </c>
      <c r="L23" s="38">
        <f t="shared" si="12"/>
        <v>27.777777777777779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60616</v>
      </c>
      <c r="D24" s="34">
        <f>SUM(D25:D26)</f>
        <v>398</v>
      </c>
      <c r="E24" s="34">
        <f>SUM(E25:E26)</f>
        <v>20430</v>
      </c>
      <c r="F24" s="34">
        <f>SUM(F25:F26)</f>
        <v>124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19.899999999999999" customHeight="1" x14ac:dyDescent="0.4">
      <c r="B25" s="16" t="s">
        <v>7</v>
      </c>
      <c r="C25" s="17">
        <v>33756</v>
      </c>
      <c r="D25" s="19">
        <v>272</v>
      </c>
      <c r="E25" s="19">
        <v>13052</v>
      </c>
      <c r="F25" s="19">
        <v>84</v>
      </c>
      <c r="H25" s="16" t="s">
        <v>7</v>
      </c>
      <c r="I25" s="32">
        <f>C25/C24*100</f>
        <v>55.68826712419164</v>
      </c>
      <c r="J25" s="38">
        <f t="shared" ref="J25:L25" si="13">D25/D24*100</f>
        <v>68.341708542713562</v>
      </c>
      <c r="K25" s="38">
        <f t="shared" si="13"/>
        <v>63.886441507586881</v>
      </c>
      <c r="L25" s="38">
        <f t="shared" si="13"/>
        <v>67.741935483870961</v>
      </c>
    </row>
    <row r="26" spans="1:12" s="18" customFormat="1" ht="19.899999999999999" customHeight="1" x14ac:dyDescent="0.4">
      <c r="A26" s="15"/>
      <c r="B26" s="16" t="s">
        <v>8</v>
      </c>
      <c r="C26" s="17">
        <v>26860</v>
      </c>
      <c r="D26" s="19">
        <v>126</v>
      </c>
      <c r="E26" s="19">
        <v>7378</v>
      </c>
      <c r="F26" s="19">
        <v>40</v>
      </c>
      <c r="G26" s="15"/>
      <c r="H26" s="16" t="s">
        <v>8</v>
      </c>
      <c r="I26" s="32">
        <f>C26/C24*100</f>
        <v>44.311732875808367</v>
      </c>
      <c r="J26" s="38">
        <f t="shared" ref="J26:L26" si="14">D26/D24*100</f>
        <v>31.658291457286431</v>
      </c>
      <c r="K26" s="38">
        <f t="shared" si="14"/>
        <v>36.113558492413119</v>
      </c>
      <c r="L26" s="38">
        <f t="shared" si="14"/>
        <v>32.258064516129032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90381</v>
      </c>
      <c r="D27" s="34">
        <f>SUM(D28:D29)</f>
        <v>650</v>
      </c>
      <c r="E27" s="34">
        <f>SUM(E28:E29)</f>
        <v>33756</v>
      </c>
      <c r="F27" s="34">
        <f>SUM(F28:F29)</f>
        <v>222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47829</v>
      </c>
      <c r="D28" s="19">
        <v>430</v>
      </c>
      <c r="E28" s="19">
        <v>20859</v>
      </c>
      <c r="F28" s="19">
        <v>155</v>
      </c>
      <c r="H28" s="16" t="s">
        <v>7</v>
      </c>
      <c r="I28" s="32">
        <f>C28/C27*100</f>
        <v>52.919308261692166</v>
      </c>
      <c r="J28" s="38">
        <f t="shared" ref="J28:L28" si="15">D28/D27*100</f>
        <v>66.153846153846146</v>
      </c>
      <c r="K28" s="38">
        <f t="shared" si="15"/>
        <v>61.793458940632775</v>
      </c>
      <c r="L28" s="38">
        <f t="shared" si="15"/>
        <v>69.819819819819813</v>
      </c>
    </row>
    <row r="29" spans="1:12" s="18" customFormat="1" ht="19.899999999999999" customHeight="1" x14ac:dyDescent="0.4">
      <c r="A29" s="15"/>
      <c r="B29" s="16" t="s">
        <v>8</v>
      </c>
      <c r="C29" s="17">
        <v>42552</v>
      </c>
      <c r="D29" s="19">
        <v>220</v>
      </c>
      <c r="E29" s="19">
        <v>12897</v>
      </c>
      <c r="F29" s="19">
        <v>67</v>
      </c>
      <c r="G29" s="15"/>
      <c r="H29" s="16" t="s">
        <v>8</v>
      </c>
      <c r="I29" s="32">
        <f>C29/C27*100</f>
        <v>47.080691738307827</v>
      </c>
      <c r="J29" s="38">
        <f t="shared" ref="J29:L29" si="16">D29/D27*100</f>
        <v>33.846153846153847</v>
      </c>
      <c r="K29" s="38">
        <f t="shared" si="16"/>
        <v>38.206541059367218</v>
      </c>
      <c r="L29" s="38">
        <f t="shared" si="16"/>
        <v>30.180180180180184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97511</v>
      </c>
      <c r="D30" s="34">
        <f>SUM(D31:D32)</f>
        <v>822</v>
      </c>
      <c r="E30" s="34">
        <f>SUM(E31:E32)</f>
        <v>42906</v>
      </c>
      <c r="F30" s="34">
        <f>SUM(F31:F32)</f>
        <v>299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49654</v>
      </c>
      <c r="D31" s="19">
        <v>514</v>
      </c>
      <c r="E31" s="19">
        <v>25014</v>
      </c>
      <c r="F31" s="19">
        <v>191</v>
      </c>
      <c r="H31" s="16" t="s">
        <v>7</v>
      </c>
      <c r="I31" s="32">
        <f>C31/C30*100</f>
        <v>50.921434504825093</v>
      </c>
      <c r="J31" s="38">
        <f t="shared" ref="J31:L31" si="17">D31/D30*100</f>
        <v>62.530413625304135</v>
      </c>
      <c r="K31" s="38">
        <f t="shared" si="17"/>
        <v>58.299538526080262</v>
      </c>
      <c r="L31" s="38">
        <f t="shared" si="17"/>
        <v>63.879598662207357</v>
      </c>
    </row>
    <row r="32" spans="1:12" s="18" customFormat="1" ht="19.899999999999999" customHeight="1" x14ac:dyDescent="0.4">
      <c r="A32" s="15"/>
      <c r="B32" s="16" t="s">
        <v>8</v>
      </c>
      <c r="C32" s="17">
        <v>47857</v>
      </c>
      <c r="D32" s="19">
        <v>308</v>
      </c>
      <c r="E32" s="19">
        <v>17892</v>
      </c>
      <c r="F32" s="19">
        <v>108</v>
      </c>
      <c r="G32" s="15"/>
      <c r="H32" s="16" t="s">
        <v>8</v>
      </c>
      <c r="I32" s="32">
        <f>C32/C30*100</f>
        <v>49.0785654951749</v>
      </c>
      <c r="J32" s="38">
        <f t="shared" ref="J32:L32" si="18">D32/D30*100</f>
        <v>37.469586374695865</v>
      </c>
      <c r="K32" s="38">
        <f t="shared" si="18"/>
        <v>41.700461473919731</v>
      </c>
      <c r="L32" s="38">
        <f t="shared" si="18"/>
        <v>36.120401337792643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104529</v>
      </c>
      <c r="D33" s="34">
        <f>SUM(D34:D35)</f>
        <v>1104</v>
      </c>
      <c r="E33" s="34">
        <f>SUM(E34:E35)</f>
        <v>54314</v>
      </c>
      <c r="F33" s="34">
        <f>SUM(F34:F35)</f>
        <v>403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51531</v>
      </c>
      <c r="D34" s="19">
        <v>684</v>
      </c>
      <c r="E34" s="19">
        <v>31026</v>
      </c>
      <c r="F34" s="19">
        <v>255</v>
      </c>
      <c r="H34" s="16" t="s">
        <v>7</v>
      </c>
      <c r="I34" s="32">
        <f>C34/C33*100</f>
        <v>49.298280859857073</v>
      </c>
      <c r="J34" s="38">
        <f t="shared" ref="J34:L34" si="19">D34/D33*100</f>
        <v>61.95652173913043</v>
      </c>
      <c r="K34" s="38">
        <f t="shared" si="19"/>
        <v>57.123393600176755</v>
      </c>
      <c r="L34" s="38">
        <f t="shared" si="19"/>
        <v>63.275434243176178</v>
      </c>
    </row>
    <row r="35" spans="1:12" s="18" customFormat="1" ht="19.899999999999999" customHeight="1" x14ac:dyDescent="0.4">
      <c r="A35" s="15"/>
      <c r="B35" s="16" t="s">
        <v>8</v>
      </c>
      <c r="C35" s="17">
        <v>52998</v>
      </c>
      <c r="D35" s="19">
        <v>420</v>
      </c>
      <c r="E35" s="19">
        <v>23288</v>
      </c>
      <c r="F35" s="19">
        <v>148</v>
      </c>
      <c r="G35" s="15"/>
      <c r="H35" s="16" t="s">
        <v>8</v>
      </c>
      <c r="I35" s="32">
        <f>C35/C33*100</f>
        <v>50.701719140142934</v>
      </c>
      <c r="J35" s="38">
        <f t="shared" ref="J35:L35" si="20">D35/D33*100</f>
        <v>38.04347826086957</v>
      </c>
      <c r="K35" s="38">
        <f t="shared" si="20"/>
        <v>42.876606399823253</v>
      </c>
      <c r="L35" s="38">
        <f t="shared" si="20"/>
        <v>36.724565756823822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107896</v>
      </c>
      <c r="D36" s="34">
        <f>SUM(D37:D38)</f>
        <v>1414</v>
      </c>
      <c r="E36" s="34">
        <f>SUM(E37:E38)</f>
        <v>65946</v>
      </c>
      <c r="F36" s="34">
        <f>SUM(F37:F38)</f>
        <v>537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52311</v>
      </c>
      <c r="D37" s="19">
        <v>856</v>
      </c>
      <c r="E37" s="19">
        <v>37464</v>
      </c>
      <c r="F37" s="19">
        <v>333</v>
      </c>
      <c r="H37" s="16" t="s">
        <v>7</v>
      </c>
      <c r="I37" s="32">
        <f>C37/C36*100</f>
        <v>48.482798250166823</v>
      </c>
      <c r="J37" s="38">
        <f t="shared" ref="J37:L37" si="21">D37/D36*100</f>
        <v>60.53748231966054</v>
      </c>
      <c r="K37" s="38">
        <f t="shared" si="21"/>
        <v>56.810117368756252</v>
      </c>
      <c r="L37" s="38">
        <f t="shared" si="21"/>
        <v>62.011173184357538</v>
      </c>
    </row>
    <row r="38" spans="1:12" s="18" customFormat="1" ht="19.899999999999999" customHeight="1" x14ac:dyDescent="0.4">
      <c r="A38" s="15"/>
      <c r="B38" s="16" t="s">
        <v>8</v>
      </c>
      <c r="C38" s="17">
        <v>55585</v>
      </c>
      <c r="D38" s="19">
        <v>558</v>
      </c>
      <c r="E38" s="19">
        <v>28482</v>
      </c>
      <c r="F38" s="19">
        <v>204</v>
      </c>
      <c r="G38" s="15"/>
      <c r="H38" s="16" t="s">
        <v>8</v>
      </c>
      <c r="I38" s="32">
        <f>C38/C36*100</f>
        <v>51.517201749833177</v>
      </c>
      <c r="J38" s="38">
        <f t="shared" ref="J38:L38" si="22">D38/D36*100</f>
        <v>39.462517680339467</v>
      </c>
      <c r="K38" s="38">
        <f t="shared" si="22"/>
        <v>43.189882631243741</v>
      </c>
      <c r="L38" s="38">
        <f t="shared" si="22"/>
        <v>37.988826815642454</v>
      </c>
    </row>
    <row r="39" spans="1:12" s="18" customFormat="1" ht="19.899999999999999" customHeight="1" x14ac:dyDescent="0.4">
      <c r="A39" s="15" t="s">
        <v>52</v>
      </c>
      <c r="B39" s="16" t="s">
        <v>21</v>
      </c>
      <c r="C39" s="13">
        <f>SUM(C40:C41)</f>
        <v>97964</v>
      </c>
      <c r="D39" s="34">
        <f>SUM(D40:D41)</f>
        <v>1595</v>
      </c>
      <c r="E39" s="34">
        <f>SUM(E40:E41)</f>
        <v>69085</v>
      </c>
      <c r="F39" s="34">
        <f>SUM(F40:F41)</f>
        <v>621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99.999999999999986</v>
      </c>
    </row>
    <row r="40" spans="1:12" s="18" customFormat="1" ht="19.899999999999999" customHeight="1" x14ac:dyDescent="0.4">
      <c r="B40" s="16" t="s">
        <v>7</v>
      </c>
      <c r="C40" s="17">
        <v>47224</v>
      </c>
      <c r="D40" s="19">
        <v>1008</v>
      </c>
      <c r="E40" s="19">
        <v>39863</v>
      </c>
      <c r="F40" s="19">
        <v>399</v>
      </c>
      <c r="H40" s="16" t="s">
        <v>7</v>
      </c>
      <c r="I40" s="32">
        <f>C40/C39*100</f>
        <v>48.205463231391121</v>
      </c>
      <c r="J40" s="38">
        <f t="shared" ref="J40:L40" si="23">D40/D39*100</f>
        <v>63.197492163009407</v>
      </c>
      <c r="K40" s="38">
        <f t="shared" si="23"/>
        <v>57.701382355069839</v>
      </c>
      <c r="L40" s="38">
        <f t="shared" si="23"/>
        <v>64.251207729468589</v>
      </c>
    </row>
    <row r="41" spans="1:12" s="18" customFormat="1" ht="19.899999999999999" customHeight="1" x14ac:dyDescent="0.4">
      <c r="A41" s="15"/>
      <c r="B41" s="16" t="s">
        <v>8</v>
      </c>
      <c r="C41" s="17">
        <v>50740</v>
      </c>
      <c r="D41" s="19">
        <v>587</v>
      </c>
      <c r="E41" s="19">
        <v>29222</v>
      </c>
      <c r="F41" s="19">
        <v>222</v>
      </c>
      <c r="G41" s="15"/>
      <c r="H41" s="16" t="s">
        <v>8</v>
      </c>
      <c r="I41" s="32">
        <f>C41/C39*100</f>
        <v>51.794536768608879</v>
      </c>
      <c r="J41" s="38">
        <f t="shared" ref="J41:L41" si="24">D41/D39*100</f>
        <v>36.802507836990593</v>
      </c>
      <c r="K41" s="38">
        <f t="shared" si="24"/>
        <v>42.298617644930161</v>
      </c>
      <c r="L41" s="38">
        <f t="shared" si="24"/>
        <v>35.748792270531396</v>
      </c>
    </row>
    <row r="42" spans="1:12" s="18" customFormat="1" ht="19.899999999999999" customHeight="1" x14ac:dyDescent="0.4">
      <c r="A42" s="15" t="s">
        <v>53</v>
      </c>
      <c r="B42" s="16" t="s">
        <v>21</v>
      </c>
      <c r="C42" s="13">
        <f>SUM(C43:C44)</f>
        <v>82066</v>
      </c>
      <c r="D42" s="34">
        <f>SUM(D43:D44)</f>
        <v>1461</v>
      </c>
      <c r="E42" s="34">
        <f>SUM(E43:E44)</f>
        <v>63243</v>
      </c>
      <c r="F42" s="34">
        <f>SUM(F43:F44)</f>
        <v>587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39350</v>
      </c>
      <c r="D43" s="19">
        <v>893</v>
      </c>
      <c r="E43" s="19">
        <v>36640</v>
      </c>
      <c r="F43" s="19">
        <v>388</v>
      </c>
      <c r="H43" s="16" t="s">
        <v>7</v>
      </c>
      <c r="I43" s="32">
        <f>C43/C42*100</f>
        <v>47.949211610167424</v>
      </c>
      <c r="J43" s="38">
        <f t="shared" ref="J43:L43" si="25">D43/D42*100</f>
        <v>61.12251882272416</v>
      </c>
      <c r="K43" s="38">
        <f t="shared" si="25"/>
        <v>57.935265562987205</v>
      </c>
      <c r="L43" s="38">
        <f t="shared" si="25"/>
        <v>66.098807495741056</v>
      </c>
    </row>
    <row r="44" spans="1:12" s="18" customFormat="1" ht="19.899999999999999" customHeight="1" x14ac:dyDescent="0.4">
      <c r="A44" s="20"/>
      <c r="B44" s="16" t="s">
        <v>8</v>
      </c>
      <c r="C44" s="17">
        <v>42716</v>
      </c>
      <c r="D44" s="19">
        <v>568</v>
      </c>
      <c r="E44" s="19">
        <v>26603</v>
      </c>
      <c r="F44" s="19">
        <v>199</v>
      </c>
      <c r="G44" s="20"/>
      <c r="H44" s="16" t="s">
        <v>8</v>
      </c>
      <c r="I44" s="32">
        <f>C44/C42*100</f>
        <v>52.050788389832569</v>
      </c>
      <c r="J44" s="38">
        <f t="shared" ref="J44:L44" si="26">D44/D42*100</f>
        <v>38.87748117727584</v>
      </c>
      <c r="K44" s="38">
        <f t="shared" si="26"/>
        <v>42.064734437012788</v>
      </c>
      <c r="L44" s="38">
        <f t="shared" si="26"/>
        <v>33.901192504258944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54017</v>
      </c>
      <c r="D45" s="34">
        <f>SUM(D46:D47)</f>
        <v>1037</v>
      </c>
      <c r="E45" s="34">
        <f>SUM(E46:E47)</f>
        <v>46306</v>
      </c>
      <c r="F45" s="34">
        <f>SUM(F46:F47)</f>
        <v>492</v>
      </c>
      <c r="G45" s="15" t="s">
        <v>54</v>
      </c>
      <c r="H45" s="21" t="s">
        <v>21</v>
      </c>
      <c r="I45" s="31">
        <f>SUM(I46:I47)</f>
        <v>100</v>
      </c>
      <c r="J45" s="37">
        <f t="shared" ref="J45:L45" si="27">SUM(J46:J47)</f>
        <v>100</v>
      </c>
      <c r="K45" s="37">
        <f t="shared" si="27"/>
        <v>100</v>
      </c>
      <c r="L45" s="37">
        <f t="shared" si="27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25812</v>
      </c>
      <c r="D46" s="19">
        <v>657</v>
      </c>
      <c r="E46" s="19">
        <v>26939</v>
      </c>
      <c r="F46" s="19">
        <v>321</v>
      </c>
      <c r="G46" s="20"/>
      <c r="H46" s="21" t="s">
        <v>7</v>
      </c>
      <c r="I46" s="32">
        <f>C46/C45*100</f>
        <v>47.784956587740893</v>
      </c>
      <c r="J46" s="38">
        <f t="shared" ref="J46:L46" si="28">D46/D45*100</f>
        <v>63.355834136933467</v>
      </c>
      <c r="K46" s="38">
        <f t="shared" si="28"/>
        <v>58.176046300695376</v>
      </c>
      <c r="L46" s="38">
        <f t="shared" si="28"/>
        <v>65.243902439024396</v>
      </c>
    </row>
    <row r="47" spans="1:12" s="18" customFormat="1" ht="19.899999999999999" customHeight="1" x14ac:dyDescent="0.4">
      <c r="A47" s="20"/>
      <c r="B47" s="16" t="s">
        <v>8</v>
      </c>
      <c r="C47" s="17">
        <v>28205</v>
      </c>
      <c r="D47" s="19">
        <v>380</v>
      </c>
      <c r="E47" s="19">
        <v>19367</v>
      </c>
      <c r="F47" s="19">
        <v>171</v>
      </c>
      <c r="G47" s="20"/>
      <c r="H47" s="21" t="s">
        <v>8</v>
      </c>
      <c r="I47" s="32">
        <f>C47/C45*100</f>
        <v>52.215043412259099</v>
      </c>
      <c r="J47" s="38">
        <f t="shared" ref="J47:L47" si="29">D47/D45*100</f>
        <v>36.644165863066533</v>
      </c>
      <c r="K47" s="38">
        <f t="shared" si="29"/>
        <v>41.823953699304624</v>
      </c>
      <c r="L47" s="38">
        <f t="shared" si="29"/>
        <v>34.756097560975604</v>
      </c>
    </row>
    <row r="48" spans="1:12" s="18" customFormat="1" ht="19.899999999999999" customHeight="1" x14ac:dyDescent="0.4">
      <c r="A48" s="15" t="s">
        <v>55</v>
      </c>
      <c r="B48" s="16" t="s">
        <v>21</v>
      </c>
      <c r="C48" s="13">
        <f>SUM(C49:C50)</f>
        <v>27083</v>
      </c>
      <c r="D48" s="34">
        <f>SUM(D49:D50)</f>
        <v>581</v>
      </c>
      <c r="E48" s="34">
        <f>SUM(E49:E50)</f>
        <v>26157</v>
      </c>
      <c r="F48" s="34">
        <f>SUM(F49:F50)</f>
        <v>268</v>
      </c>
      <c r="G48" s="15" t="s">
        <v>55</v>
      </c>
      <c r="H48" s="21" t="s">
        <v>21</v>
      </c>
      <c r="I48" s="31">
        <f>SUM(I49:I50)</f>
        <v>100</v>
      </c>
      <c r="J48" s="37">
        <f t="shared" ref="J48:L48" si="30">SUM(J49:J50)</f>
        <v>100</v>
      </c>
      <c r="K48" s="37">
        <f t="shared" si="30"/>
        <v>100</v>
      </c>
      <c r="L48" s="37">
        <f t="shared" si="30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12965</v>
      </c>
      <c r="D49" s="19">
        <v>361</v>
      </c>
      <c r="E49" s="19">
        <v>15166</v>
      </c>
      <c r="F49" s="19">
        <v>186</v>
      </c>
      <c r="G49" s="20"/>
      <c r="H49" s="21" t="s">
        <v>7</v>
      </c>
      <c r="I49" s="32">
        <f>C49/C48*100</f>
        <v>47.871358416718977</v>
      </c>
      <c r="J49" s="38">
        <f t="shared" ref="J49:L49" si="31">D49/D48*100</f>
        <v>62.134251290877799</v>
      </c>
      <c r="K49" s="38">
        <f t="shared" si="31"/>
        <v>57.980655273922856</v>
      </c>
      <c r="L49" s="38">
        <f t="shared" si="31"/>
        <v>69.402985074626869</v>
      </c>
    </row>
    <row r="50" spans="1:12" s="18" customFormat="1" ht="19.899999999999999" customHeight="1" x14ac:dyDescent="0.4">
      <c r="A50" s="20"/>
      <c r="B50" s="16" t="s">
        <v>8</v>
      </c>
      <c r="C50" s="17">
        <v>14118</v>
      </c>
      <c r="D50" s="19">
        <v>220</v>
      </c>
      <c r="E50" s="19">
        <v>10991</v>
      </c>
      <c r="F50" s="19">
        <v>82</v>
      </c>
      <c r="G50" s="20"/>
      <c r="H50" s="21" t="s">
        <v>8</v>
      </c>
      <c r="I50" s="32">
        <f>C50/C48*100</f>
        <v>52.128641583281023</v>
      </c>
      <c r="J50" s="38">
        <f t="shared" ref="J50:L50" si="32">D50/D48*100</f>
        <v>37.865748709122201</v>
      </c>
      <c r="K50" s="38">
        <f t="shared" si="32"/>
        <v>42.019344726077151</v>
      </c>
      <c r="L50" s="38">
        <f t="shared" si="32"/>
        <v>30.597014925373134</v>
      </c>
    </row>
    <row r="51" spans="1:12" s="18" customFormat="1" ht="19.899999999999999" customHeight="1" x14ac:dyDescent="0.4">
      <c r="A51" s="15" t="s">
        <v>56</v>
      </c>
      <c r="B51" s="16" t="s">
        <v>21</v>
      </c>
      <c r="C51" s="13">
        <f>SUM(C52:C53)</f>
        <v>36462</v>
      </c>
      <c r="D51" s="34">
        <f>SUM(D52:D53)</f>
        <v>933</v>
      </c>
      <c r="E51" s="34">
        <f>SUM(E52:E53)</f>
        <v>37950</v>
      </c>
      <c r="F51" s="34">
        <f>SUM(F52:F53)</f>
        <v>366</v>
      </c>
      <c r="G51" s="15" t="s">
        <v>57</v>
      </c>
      <c r="H51" s="21" t="s">
        <v>21</v>
      </c>
      <c r="I51" s="31">
        <f>SUM(I52:I53)</f>
        <v>100</v>
      </c>
      <c r="J51" s="37">
        <f t="shared" ref="J51:L51" si="33">SUM(J52:J53)</f>
        <v>100</v>
      </c>
      <c r="K51" s="37">
        <f t="shared" si="33"/>
        <v>100</v>
      </c>
      <c r="L51" s="37">
        <f t="shared" si="33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19587</v>
      </c>
      <c r="D52" s="19">
        <v>598</v>
      </c>
      <c r="E52" s="19">
        <v>22128</v>
      </c>
      <c r="F52" s="19">
        <v>225</v>
      </c>
      <c r="G52" s="20"/>
      <c r="H52" s="21" t="s">
        <v>7</v>
      </c>
      <c r="I52" s="32">
        <f>C52/C51*100</f>
        <v>53.718940266578905</v>
      </c>
      <c r="J52" s="38">
        <f t="shared" ref="J52:L52" si="34">D52/D51*100</f>
        <v>64.094319399785633</v>
      </c>
      <c r="K52" s="38">
        <f t="shared" si="34"/>
        <v>58.308300395256921</v>
      </c>
      <c r="L52" s="38">
        <f t="shared" si="34"/>
        <v>61.475409836065573</v>
      </c>
    </row>
    <row r="53" spans="1:12" s="18" customFormat="1" ht="19.899999999999999" customHeight="1" x14ac:dyDescent="0.4">
      <c r="A53" s="20"/>
      <c r="B53" s="16" t="s">
        <v>8</v>
      </c>
      <c r="C53" s="17">
        <v>16875</v>
      </c>
      <c r="D53" s="19">
        <v>335</v>
      </c>
      <c r="E53" s="19">
        <v>15822</v>
      </c>
      <c r="F53" s="19">
        <v>141</v>
      </c>
      <c r="G53" s="20"/>
      <c r="H53" s="21" t="s">
        <v>8</v>
      </c>
      <c r="I53" s="32">
        <f>C53/C51*100</f>
        <v>46.281059733421095</v>
      </c>
      <c r="J53" s="38">
        <f t="shared" ref="J53:L53" si="35">D53/D51*100</f>
        <v>35.90568060021436</v>
      </c>
      <c r="K53" s="38">
        <f t="shared" si="35"/>
        <v>41.691699604743079</v>
      </c>
      <c r="L53" s="38">
        <f t="shared" si="35"/>
        <v>38.524590163934427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2184</v>
      </c>
      <c r="D54" s="34">
        <f>SUM(D55:D56)</f>
        <v>19</v>
      </c>
      <c r="E54" s="34">
        <f>SUM(E55:E56)</f>
        <v>445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1754</v>
      </c>
      <c r="D55" s="19">
        <v>15</v>
      </c>
      <c r="E55" s="19">
        <v>346</v>
      </c>
      <c r="F55" s="19">
        <v>3</v>
      </c>
      <c r="H55" s="16" t="s">
        <v>7</v>
      </c>
      <c r="I55" s="32">
        <f>C55/C54*100</f>
        <v>80.311355311355314</v>
      </c>
      <c r="J55" s="38">
        <f t="shared" ref="J55:L55" si="36">D55/D54*100</f>
        <v>78.94736842105263</v>
      </c>
      <c r="K55" s="38">
        <f t="shared" si="36"/>
        <v>77.752808988764045</v>
      </c>
      <c r="L55" s="38">
        <f t="shared" si="36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430</v>
      </c>
      <c r="D56" s="24">
        <v>4</v>
      </c>
      <c r="E56" s="24">
        <v>99</v>
      </c>
      <c r="F56" s="24">
        <v>1</v>
      </c>
      <c r="G56" s="22"/>
      <c r="H56" s="23" t="s">
        <v>8</v>
      </c>
      <c r="I56" s="33">
        <f>C56/C54*100</f>
        <v>19.68864468864469</v>
      </c>
      <c r="J56" s="39">
        <f t="shared" ref="J56:L56" si="37">D56/D54*100</f>
        <v>21.052631578947366</v>
      </c>
      <c r="K56" s="39">
        <f t="shared" si="37"/>
        <v>22.247191011235955</v>
      </c>
      <c r="L56" s="39">
        <f t="shared" si="37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58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59</v>
      </c>
      <c r="B59" s="42"/>
      <c r="C59" s="42"/>
      <c r="D59" s="42"/>
      <c r="E59" s="42"/>
      <c r="F59" s="42"/>
      <c r="G59" s="42" t="s">
        <v>59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4:B4"/>
    <mergeCell ref="G4:H4"/>
    <mergeCell ref="A1:F1"/>
    <mergeCell ref="G1:L1"/>
    <mergeCell ref="A2:F2"/>
    <mergeCell ref="G2:L2"/>
    <mergeCell ref="K3:L3"/>
    <mergeCell ref="A57:F57"/>
    <mergeCell ref="G57:L57"/>
    <mergeCell ref="A58:F58"/>
    <mergeCell ref="G58:L58"/>
    <mergeCell ref="A59:F59"/>
    <mergeCell ref="G59:L59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E28" sqref="E28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40</v>
      </c>
      <c r="B2" s="44"/>
      <c r="C2" s="44"/>
      <c r="D2" s="44"/>
      <c r="E2" s="44"/>
      <c r="F2" s="44"/>
      <c r="G2" s="44" t="s">
        <v>41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f>SUM(C7:C8)</f>
        <v>828928</v>
      </c>
      <c r="D6" s="34">
        <f>SUM(D7:D8)</f>
        <v>10349</v>
      </c>
      <c r="E6" s="34">
        <f>SUM(E7:E8)</f>
        <v>477501</v>
      </c>
      <c r="F6" s="34">
        <f t="shared" ref="F6" si="0">SUM(F7:F8)</f>
        <v>3960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420295</v>
      </c>
      <c r="D7" s="19">
        <v>6515</v>
      </c>
      <c r="E7" s="19">
        <v>279582</v>
      </c>
      <c r="F7" s="19">
        <v>2572</v>
      </c>
      <c r="G7" s="15"/>
      <c r="H7" s="16" t="s">
        <v>7</v>
      </c>
      <c r="I7" s="32">
        <f>C7/C6*100</f>
        <v>50.703438658122302</v>
      </c>
      <c r="J7" s="38">
        <f t="shared" ref="J7:K7" si="1">D7/D6*100</f>
        <v>62.952942313266981</v>
      </c>
      <c r="K7" s="38">
        <f t="shared" si="1"/>
        <v>58.551081568415562</v>
      </c>
      <c r="L7" s="38">
        <f>F7/F6*100</f>
        <v>64.949494949494948</v>
      </c>
    </row>
    <row r="8" spans="1:12" s="18" customFormat="1" ht="19.899999999999999" customHeight="1" x14ac:dyDescent="0.4">
      <c r="A8" s="15"/>
      <c r="B8" s="16" t="s">
        <v>8</v>
      </c>
      <c r="C8" s="17">
        <v>408633</v>
      </c>
      <c r="D8" s="19">
        <v>3834</v>
      </c>
      <c r="E8" s="19">
        <v>197919</v>
      </c>
      <c r="F8" s="19">
        <v>1388</v>
      </c>
      <c r="G8" s="15"/>
      <c r="H8" s="16" t="s">
        <v>8</v>
      </c>
      <c r="I8" s="32">
        <f>C8/C6*100</f>
        <v>49.296561341877705</v>
      </c>
      <c r="J8" s="38">
        <f t="shared" ref="J8:L8" si="2">D8/D6*100</f>
        <v>37.047057686733019</v>
      </c>
      <c r="K8" s="38">
        <f t="shared" si="2"/>
        <v>41.448918431584438</v>
      </c>
      <c r="L8" s="38">
        <f t="shared" si="2"/>
        <v>35.050505050505052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796</v>
      </c>
      <c r="D9" s="34">
        <f>SUM(D10:D11)</f>
        <v>7</v>
      </c>
      <c r="E9" s="34">
        <f>SUM(E10:E11)</f>
        <v>348</v>
      </c>
      <c r="F9" s="34">
        <f>SUM(F10:F11)</f>
        <v>3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99.999999999999986</v>
      </c>
    </row>
    <row r="10" spans="1:12" s="18" customFormat="1" ht="19.899999999999999" customHeight="1" x14ac:dyDescent="0.4">
      <c r="A10" s="15"/>
      <c r="B10" s="16" t="s">
        <v>7</v>
      </c>
      <c r="C10" s="17">
        <v>515</v>
      </c>
      <c r="D10" s="19">
        <v>6</v>
      </c>
      <c r="E10" s="19">
        <v>276</v>
      </c>
      <c r="F10" s="19">
        <v>2</v>
      </c>
      <c r="G10" s="15"/>
      <c r="H10" s="16" t="s">
        <v>7</v>
      </c>
      <c r="I10" s="32">
        <f>C10/C9*100</f>
        <v>64.698492462311563</v>
      </c>
      <c r="J10" s="38">
        <f t="shared" ref="J10:L10" si="3">D10/D9*100</f>
        <v>85.714285714285708</v>
      </c>
      <c r="K10" s="38">
        <f t="shared" si="3"/>
        <v>79.310344827586206</v>
      </c>
      <c r="L10" s="38">
        <f t="shared" si="3"/>
        <v>66.666666666666657</v>
      </c>
    </row>
    <row r="11" spans="1:12" s="18" customFormat="1" ht="19.899999999999999" customHeight="1" x14ac:dyDescent="0.4">
      <c r="A11" s="15"/>
      <c r="B11" s="16" t="s">
        <v>8</v>
      </c>
      <c r="C11" s="17">
        <v>281</v>
      </c>
      <c r="D11" s="19">
        <v>1</v>
      </c>
      <c r="E11" s="19">
        <v>72</v>
      </c>
      <c r="F11" s="19">
        <v>1</v>
      </c>
      <c r="G11" s="15"/>
      <c r="H11" s="16" t="s">
        <v>8</v>
      </c>
      <c r="I11" s="32">
        <f>C11/C9*100</f>
        <v>35.301507537688444</v>
      </c>
      <c r="J11" s="38">
        <f t="shared" ref="J11:L11" si="4">D11/D9*100</f>
        <v>14.285714285714285</v>
      </c>
      <c r="K11" s="38">
        <f t="shared" si="4"/>
        <v>20.689655172413794</v>
      </c>
      <c r="L11" s="38">
        <f t="shared" si="4"/>
        <v>33.333333333333329</v>
      </c>
    </row>
    <row r="12" spans="1:12" s="18" customFormat="1" ht="19.899999999999999" customHeight="1" x14ac:dyDescent="0.4">
      <c r="A12" s="15" t="s">
        <v>9</v>
      </c>
      <c r="B12" s="16" t="s">
        <v>21</v>
      </c>
      <c r="C12" s="13">
        <f>SUM(C13:C14)</f>
        <v>1435</v>
      </c>
      <c r="D12" s="34">
        <f>SUM(D13:D14)</f>
        <v>12</v>
      </c>
      <c r="E12" s="34">
        <f>SUM(E13:E14)</f>
        <v>599</v>
      </c>
      <c r="F12" s="34">
        <f>SUM(F13:F14)</f>
        <v>5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100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952</v>
      </c>
      <c r="D13" s="19">
        <v>9</v>
      </c>
      <c r="E13" s="19">
        <v>451</v>
      </c>
      <c r="F13" s="19">
        <v>4</v>
      </c>
      <c r="H13" s="16" t="s">
        <v>7</v>
      </c>
      <c r="I13" s="32">
        <f>C13/C12*100</f>
        <v>66.341463414634148</v>
      </c>
      <c r="J13" s="38">
        <f>D13/D12*100</f>
        <v>75</v>
      </c>
      <c r="K13" s="38">
        <f t="shared" ref="K13:L13" si="5">E13/E12*100</f>
        <v>75.292153589315518</v>
      </c>
      <c r="L13" s="38">
        <f t="shared" si="5"/>
        <v>80</v>
      </c>
    </row>
    <row r="14" spans="1:12" s="18" customFormat="1" ht="19.899999999999999" customHeight="1" x14ac:dyDescent="0.4">
      <c r="A14" s="15"/>
      <c r="B14" s="16" t="s">
        <v>8</v>
      </c>
      <c r="C14" s="17">
        <v>483</v>
      </c>
      <c r="D14" s="19">
        <v>3</v>
      </c>
      <c r="E14" s="19">
        <v>148</v>
      </c>
      <c r="F14" s="19">
        <v>1</v>
      </c>
      <c r="G14" s="15"/>
      <c r="H14" s="16" t="s">
        <v>8</v>
      </c>
      <c r="I14" s="32">
        <f>C14/C12*100</f>
        <v>33.658536585365859</v>
      </c>
      <c r="J14" s="38">
        <f t="shared" ref="J14:L14" si="6">D14/D12*100</f>
        <v>25</v>
      </c>
      <c r="K14" s="38">
        <f t="shared" si="6"/>
        <v>24.707846410684475</v>
      </c>
      <c r="L14" s="38">
        <f t="shared" si="6"/>
        <v>20</v>
      </c>
    </row>
    <row r="15" spans="1:12" s="18" customFormat="1" ht="19.899999999999999" customHeight="1" x14ac:dyDescent="0.4">
      <c r="A15" s="15" t="s">
        <v>22</v>
      </c>
      <c r="B15" s="16" t="s">
        <v>21</v>
      </c>
      <c r="C15" s="13">
        <f>SUM(C16:C17)</f>
        <v>4140</v>
      </c>
      <c r="D15" s="34">
        <f>SUM(D16:D17)</f>
        <v>32</v>
      </c>
      <c r="E15" s="34">
        <f>SUM(E16:E17)</f>
        <v>1615</v>
      </c>
      <c r="F15" s="34">
        <f>SUM(F16:F17)</f>
        <v>13</v>
      </c>
      <c r="G15" s="15" t="s">
        <v>22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2718</v>
      </c>
      <c r="D16" s="19">
        <v>26</v>
      </c>
      <c r="E16" s="19">
        <v>1267</v>
      </c>
      <c r="F16" s="19">
        <v>11</v>
      </c>
      <c r="G16" s="15"/>
      <c r="H16" s="16" t="s">
        <v>7</v>
      </c>
      <c r="I16" s="32">
        <f>C16/C15*100</f>
        <v>65.65217391304347</v>
      </c>
      <c r="J16" s="38">
        <f t="shared" ref="J16:L16" si="7">D16/D15*100</f>
        <v>81.25</v>
      </c>
      <c r="K16" s="38">
        <f t="shared" si="7"/>
        <v>78.452012383900922</v>
      </c>
      <c r="L16" s="38">
        <f t="shared" si="7"/>
        <v>84.615384615384613</v>
      </c>
    </row>
    <row r="17" spans="1:12" s="18" customFormat="1" ht="19.899999999999999" customHeight="1" x14ac:dyDescent="0.4">
      <c r="A17" s="15"/>
      <c r="B17" s="16" t="s">
        <v>8</v>
      </c>
      <c r="C17" s="17">
        <v>1422</v>
      </c>
      <c r="D17" s="19">
        <v>6</v>
      </c>
      <c r="E17" s="19">
        <v>348</v>
      </c>
      <c r="F17" s="19">
        <v>2</v>
      </c>
      <c r="G17" s="15"/>
      <c r="H17" s="16" t="s">
        <v>8</v>
      </c>
      <c r="I17" s="32">
        <f>C17/C15*100</f>
        <v>34.347826086956523</v>
      </c>
      <c r="J17" s="38">
        <f t="shared" ref="J17:L17" si="8">D17/D15*100</f>
        <v>18.75</v>
      </c>
      <c r="K17" s="38">
        <f t="shared" si="8"/>
        <v>21.547987616099071</v>
      </c>
      <c r="L17" s="38">
        <f t="shared" si="8"/>
        <v>15.384615384615385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16037</v>
      </c>
      <c r="D18" s="34">
        <f>SUM(D19:D20)</f>
        <v>105</v>
      </c>
      <c r="E18" s="34">
        <f>SUM(E19:E20)</f>
        <v>5348</v>
      </c>
      <c r="F18" s="34">
        <f>SUM(F19:F20)</f>
        <v>40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9811</v>
      </c>
      <c r="D19" s="19">
        <v>77</v>
      </c>
      <c r="E19" s="19">
        <v>3766</v>
      </c>
      <c r="F19" s="19">
        <v>28</v>
      </c>
      <c r="H19" s="16" t="s">
        <v>7</v>
      </c>
      <c r="I19" s="32">
        <f>C19/C18*100</f>
        <v>61.177277545675622</v>
      </c>
      <c r="J19" s="38">
        <f t="shared" ref="J19:L19" si="9">D19/D18*100</f>
        <v>73.333333333333329</v>
      </c>
      <c r="K19" s="38">
        <f t="shared" si="9"/>
        <v>70.418848167539267</v>
      </c>
      <c r="L19" s="38">
        <f t="shared" si="9"/>
        <v>70</v>
      </c>
    </row>
    <row r="20" spans="1:12" s="18" customFormat="1" ht="19.899999999999999" customHeight="1" x14ac:dyDescent="0.4">
      <c r="A20" s="15"/>
      <c r="B20" s="16" t="s">
        <v>8</v>
      </c>
      <c r="C20" s="17">
        <v>6226</v>
      </c>
      <c r="D20" s="19">
        <v>28</v>
      </c>
      <c r="E20" s="19">
        <v>1582</v>
      </c>
      <c r="F20" s="19">
        <v>12</v>
      </c>
      <c r="G20" s="15"/>
      <c r="H20" s="16" t="s">
        <v>8</v>
      </c>
      <c r="I20" s="32">
        <f>C20/C18*100</f>
        <v>38.822722454324378</v>
      </c>
      <c r="J20" s="38">
        <f t="shared" ref="J20:L20" si="10">D20/D18*100</f>
        <v>26.666666666666668</v>
      </c>
      <c r="K20" s="38">
        <f t="shared" si="10"/>
        <v>29.581151832460733</v>
      </c>
      <c r="L20" s="38">
        <f t="shared" si="10"/>
        <v>30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35467</v>
      </c>
      <c r="D21" s="34">
        <f>SUM(D22:D23)</f>
        <v>214</v>
      </c>
      <c r="E21" s="34">
        <f>SUM(E22:E23)</f>
        <v>11457</v>
      </c>
      <c r="F21" s="34">
        <f>SUM(F22:F23)</f>
        <v>76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99.999999999999986</v>
      </c>
      <c r="K21" s="37">
        <f>SUM(K22:K23)</f>
        <v>100</v>
      </c>
      <c r="L21" s="37">
        <f>SUM(L22:L23)</f>
        <v>99.999999999999986</v>
      </c>
    </row>
    <row r="22" spans="1:12" s="18" customFormat="1" ht="19.899999999999999" customHeight="1" x14ac:dyDescent="0.4">
      <c r="B22" s="16" t="s">
        <v>7</v>
      </c>
      <c r="C22" s="17">
        <v>20584</v>
      </c>
      <c r="D22" s="19">
        <v>152</v>
      </c>
      <c r="E22" s="19">
        <v>7745</v>
      </c>
      <c r="F22" s="19">
        <v>56</v>
      </c>
      <c r="H22" s="16" t="s">
        <v>7</v>
      </c>
      <c r="I22" s="32">
        <f>C22/C21*100</f>
        <v>58.03704852398004</v>
      </c>
      <c r="J22" s="38">
        <f t="shared" ref="J22:L22" si="11">D22/D21*100</f>
        <v>71.028037383177562</v>
      </c>
      <c r="K22" s="38">
        <f t="shared" si="11"/>
        <v>67.600593523610016</v>
      </c>
      <c r="L22" s="38">
        <f t="shared" si="11"/>
        <v>73.68421052631578</v>
      </c>
    </row>
    <row r="23" spans="1:12" s="18" customFormat="1" ht="19.899999999999999" customHeight="1" x14ac:dyDescent="0.4">
      <c r="A23" s="15"/>
      <c r="B23" s="16" t="s">
        <v>8</v>
      </c>
      <c r="C23" s="17">
        <v>14883</v>
      </c>
      <c r="D23" s="19">
        <v>62</v>
      </c>
      <c r="E23" s="19">
        <v>3712</v>
      </c>
      <c r="F23" s="19">
        <v>20</v>
      </c>
      <c r="G23" s="15"/>
      <c r="H23" s="16" t="s">
        <v>8</v>
      </c>
      <c r="I23" s="32">
        <f>C23/C21*100</f>
        <v>41.96295147601996</v>
      </c>
      <c r="J23" s="38">
        <f t="shared" ref="J23:L23" si="12">D23/D21*100</f>
        <v>28.971962616822427</v>
      </c>
      <c r="K23" s="38">
        <f t="shared" si="12"/>
        <v>32.399406476389977</v>
      </c>
      <c r="L23" s="38">
        <f t="shared" si="12"/>
        <v>26.315789473684209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57248</v>
      </c>
      <c r="D24" s="34">
        <f>SUM(D25:D26)</f>
        <v>361</v>
      </c>
      <c r="E24" s="34">
        <f>SUM(E25:E26)</f>
        <v>19036</v>
      </c>
      <c r="F24" s="34">
        <f>SUM(F25:F26)</f>
        <v>112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19.899999999999999" customHeight="1" x14ac:dyDescent="0.4">
      <c r="B25" s="16" t="s">
        <v>7</v>
      </c>
      <c r="C25" s="17">
        <v>32003</v>
      </c>
      <c r="D25" s="19">
        <v>245</v>
      </c>
      <c r="E25" s="19">
        <v>12137</v>
      </c>
      <c r="F25" s="19">
        <v>75</v>
      </c>
      <c r="H25" s="16" t="s">
        <v>7</v>
      </c>
      <c r="I25" s="32">
        <f>C25/C24*100</f>
        <v>55.902389603130246</v>
      </c>
      <c r="J25" s="38">
        <f t="shared" ref="J25:L25" si="13">D25/D24*100</f>
        <v>67.86703601108033</v>
      </c>
      <c r="K25" s="38">
        <f t="shared" si="13"/>
        <v>63.758142466904808</v>
      </c>
      <c r="L25" s="38">
        <f t="shared" si="13"/>
        <v>66.964285714285708</v>
      </c>
    </row>
    <row r="26" spans="1:12" s="18" customFormat="1" ht="19.899999999999999" customHeight="1" x14ac:dyDescent="0.4">
      <c r="A26" s="15"/>
      <c r="B26" s="16" t="s">
        <v>8</v>
      </c>
      <c r="C26" s="17">
        <v>25245</v>
      </c>
      <c r="D26" s="19">
        <v>116</v>
      </c>
      <c r="E26" s="19">
        <v>6899</v>
      </c>
      <c r="F26" s="19">
        <v>37</v>
      </c>
      <c r="G26" s="15"/>
      <c r="H26" s="16" t="s">
        <v>8</v>
      </c>
      <c r="I26" s="32">
        <f>C26/C24*100</f>
        <v>44.097610396869754</v>
      </c>
      <c r="J26" s="38">
        <f t="shared" ref="J26:L26" si="14">D26/D24*100</f>
        <v>32.132963988919663</v>
      </c>
      <c r="K26" s="38">
        <f t="shared" si="14"/>
        <v>36.241857533095192</v>
      </c>
      <c r="L26" s="38">
        <f t="shared" si="14"/>
        <v>33.035714285714285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90690</v>
      </c>
      <c r="D27" s="34">
        <f>SUM(D28:D29)</f>
        <v>642</v>
      </c>
      <c r="E27" s="34">
        <f>SUM(E28:E29)</f>
        <v>32879</v>
      </c>
      <c r="F27" s="34">
        <f>SUM(F28:F29)</f>
        <v>210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47958</v>
      </c>
      <c r="D28" s="19">
        <v>425</v>
      </c>
      <c r="E28" s="19">
        <v>20375</v>
      </c>
      <c r="F28" s="19">
        <v>146</v>
      </c>
      <c r="H28" s="16" t="s">
        <v>7</v>
      </c>
      <c r="I28" s="32">
        <f>C28/C27*100</f>
        <v>52.881243797552102</v>
      </c>
      <c r="J28" s="38">
        <f t="shared" ref="J28:L28" si="15">D28/D27*100</f>
        <v>66.199376947040506</v>
      </c>
      <c r="K28" s="38">
        <f t="shared" si="15"/>
        <v>61.969646278779763</v>
      </c>
      <c r="L28" s="38">
        <f t="shared" si="15"/>
        <v>69.523809523809518</v>
      </c>
    </row>
    <row r="29" spans="1:12" s="18" customFormat="1" ht="19.899999999999999" customHeight="1" x14ac:dyDescent="0.4">
      <c r="A29" s="15"/>
      <c r="B29" s="16" t="s">
        <v>8</v>
      </c>
      <c r="C29" s="17">
        <v>42732</v>
      </c>
      <c r="D29" s="19">
        <v>217</v>
      </c>
      <c r="E29" s="19">
        <v>12504</v>
      </c>
      <c r="F29" s="19">
        <v>64</v>
      </c>
      <c r="G29" s="15"/>
      <c r="H29" s="16" t="s">
        <v>8</v>
      </c>
      <c r="I29" s="32">
        <f>C29/C27*100</f>
        <v>47.118756202447898</v>
      </c>
      <c r="J29" s="38">
        <f t="shared" ref="J29:L29" si="16">D29/D27*100</f>
        <v>33.800623052959502</v>
      </c>
      <c r="K29" s="38">
        <f t="shared" si="16"/>
        <v>38.030353721220237</v>
      </c>
      <c r="L29" s="38">
        <f t="shared" si="16"/>
        <v>30.476190476190478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98211</v>
      </c>
      <c r="D30" s="34">
        <f>SUM(D31:D32)</f>
        <v>813</v>
      </c>
      <c r="E30" s="34">
        <f>SUM(E31:E32)</f>
        <v>42597</v>
      </c>
      <c r="F30" s="34">
        <f>SUM(F31:F32)</f>
        <v>305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50350</v>
      </c>
      <c r="D31" s="19">
        <v>520</v>
      </c>
      <c r="E31" s="19">
        <v>25194</v>
      </c>
      <c r="F31" s="19">
        <v>204</v>
      </c>
      <c r="H31" s="16" t="s">
        <v>7</v>
      </c>
      <c r="I31" s="32">
        <f>C31/C30*100</f>
        <v>51.267169665312437</v>
      </c>
      <c r="J31" s="38">
        <f t="shared" ref="J31:L31" si="17">D31/D30*100</f>
        <v>63.960639606396064</v>
      </c>
      <c r="K31" s="38">
        <f t="shared" si="17"/>
        <v>59.145010211986758</v>
      </c>
      <c r="L31" s="38">
        <f t="shared" si="17"/>
        <v>66.885245901639351</v>
      </c>
    </row>
    <row r="32" spans="1:12" s="18" customFormat="1" ht="19.899999999999999" customHeight="1" x14ac:dyDescent="0.4">
      <c r="A32" s="15"/>
      <c r="B32" s="16" t="s">
        <v>8</v>
      </c>
      <c r="C32" s="17">
        <v>47861</v>
      </c>
      <c r="D32" s="19">
        <v>293</v>
      </c>
      <c r="E32" s="19">
        <v>17403</v>
      </c>
      <c r="F32" s="19">
        <v>101</v>
      </c>
      <c r="G32" s="15"/>
      <c r="H32" s="16" t="s">
        <v>8</v>
      </c>
      <c r="I32" s="32">
        <f>C32/C30*100</f>
        <v>48.732830334687563</v>
      </c>
      <c r="J32" s="38">
        <f t="shared" ref="J32:L32" si="18">D32/D30*100</f>
        <v>36.039360393603936</v>
      </c>
      <c r="K32" s="38">
        <f t="shared" si="18"/>
        <v>40.854989788013242</v>
      </c>
      <c r="L32" s="38">
        <f t="shared" si="18"/>
        <v>33.114754098360656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104199</v>
      </c>
      <c r="D33" s="34">
        <f>SUM(D34:D35)</f>
        <v>1057</v>
      </c>
      <c r="E33" s="34">
        <f>SUM(E34:E35)</f>
        <v>52663</v>
      </c>
      <c r="F33" s="34">
        <f>SUM(F34:F35)</f>
        <v>388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51309</v>
      </c>
      <c r="D34" s="19">
        <v>652</v>
      </c>
      <c r="E34" s="19">
        <v>29890</v>
      </c>
      <c r="F34" s="19">
        <v>239</v>
      </c>
      <c r="H34" s="16" t="s">
        <v>7</v>
      </c>
      <c r="I34" s="32">
        <f>C34/C33*100</f>
        <v>49.241355483257998</v>
      </c>
      <c r="J34" s="38">
        <f t="shared" ref="J34:L34" si="19">D34/D33*100</f>
        <v>61.684011352885527</v>
      </c>
      <c r="K34" s="38">
        <f t="shared" si="19"/>
        <v>56.757116001746951</v>
      </c>
      <c r="L34" s="38">
        <f t="shared" si="19"/>
        <v>61.597938144329902</v>
      </c>
    </row>
    <row r="35" spans="1:12" s="18" customFormat="1" ht="19.899999999999999" customHeight="1" x14ac:dyDescent="0.4">
      <c r="A35" s="15"/>
      <c r="B35" s="16" t="s">
        <v>8</v>
      </c>
      <c r="C35" s="17">
        <v>52890</v>
      </c>
      <c r="D35" s="19">
        <v>405</v>
      </c>
      <c r="E35" s="19">
        <v>22773</v>
      </c>
      <c r="F35" s="19">
        <v>149</v>
      </c>
      <c r="G35" s="15"/>
      <c r="H35" s="16" t="s">
        <v>8</v>
      </c>
      <c r="I35" s="32">
        <f>C35/C33*100</f>
        <v>50.758644516742002</v>
      </c>
      <c r="J35" s="38">
        <f t="shared" ref="J35:L35" si="20">D35/D33*100</f>
        <v>38.315988647114473</v>
      </c>
      <c r="K35" s="38">
        <f t="shared" si="20"/>
        <v>43.242883998253049</v>
      </c>
      <c r="L35" s="38">
        <f t="shared" si="20"/>
        <v>38.402061855670105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106994</v>
      </c>
      <c r="D36" s="34">
        <f>SUM(D37:D38)</f>
        <v>1376</v>
      </c>
      <c r="E36" s="34">
        <f>SUM(E37:E38)</f>
        <v>63366</v>
      </c>
      <c r="F36" s="34">
        <f>SUM(F37:F38)</f>
        <v>499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51701</v>
      </c>
      <c r="D37" s="19">
        <v>829</v>
      </c>
      <c r="E37" s="19">
        <v>36044</v>
      </c>
      <c r="F37" s="19">
        <v>317</v>
      </c>
      <c r="H37" s="16" t="s">
        <v>7</v>
      </c>
      <c r="I37" s="32">
        <f>C37/C36*100</f>
        <v>48.321401200067292</v>
      </c>
      <c r="J37" s="38">
        <f t="shared" ref="J37:L37" si="21">D37/D36*100</f>
        <v>60.247093023255815</v>
      </c>
      <c r="K37" s="38">
        <f t="shared" si="21"/>
        <v>56.882239686898338</v>
      </c>
      <c r="L37" s="38">
        <f t="shared" si="21"/>
        <v>63.527054108216433</v>
      </c>
    </row>
    <row r="38" spans="1:12" s="18" customFormat="1" ht="19.899999999999999" customHeight="1" x14ac:dyDescent="0.4">
      <c r="A38" s="15"/>
      <c r="B38" s="16" t="s">
        <v>8</v>
      </c>
      <c r="C38" s="17">
        <v>55293</v>
      </c>
      <c r="D38" s="19">
        <v>547</v>
      </c>
      <c r="E38" s="19">
        <v>27322</v>
      </c>
      <c r="F38" s="19">
        <v>182</v>
      </c>
      <c r="G38" s="15"/>
      <c r="H38" s="16" t="s">
        <v>8</v>
      </c>
      <c r="I38" s="32">
        <f>C38/C36*100</f>
        <v>51.678598799932708</v>
      </c>
      <c r="J38" s="38">
        <f t="shared" ref="J38:L38" si="22">D38/D36*100</f>
        <v>39.752906976744185</v>
      </c>
      <c r="K38" s="38">
        <f t="shared" si="22"/>
        <v>43.117760313101662</v>
      </c>
      <c r="L38" s="38">
        <f t="shared" si="22"/>
        <v>36.472945891783567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101237</v>
      </c>
      <c r="D39" s="34">
        <f>SUM(D40:D41)</f>
        <v>1586</v>
      </c>
      <c r="E39" s="34">
        <f>SUM(E40:E41)</f>
        <v>68960</v>
      </c>
      <c r="F39" s="34">
        <f>SUM(F40:F41)</f>
        <v>594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48611</v>
      </c>
      <c r="D40" s="19">
        <v>996</v>
      </c>
      <c r="E40" s="19">
        <v>39227</v>
      </c>
      <c r="F40" s="19">
        <v>368</v>
      </c>
      <c r="H40" s="16" t="s">
        <v>7</v>
      </c>
      <c r="I40" s="32">
        <f>C40/C39*100</f>
        <v>48.017029346977885</v>
      </c>
      <c r="J40" s="38">
        <f t="shared" ref="J40:L40" si="23">D40/D39*100</f>
        <v>62.799495586380829</v>
      </c>
      <c r="K40" s="38">
        <f t="shared" si="23"/>
        <v>56.883700696055683</v>
      </c>
      <c r="L40" s="38">
        <f t="shared" si="23"/>
        <v>61.952861952861952</v>
      </c>
    </row>
    <row r="41" spans="1:12" s="18" customFormat="1" ht="19.899999999999999" customHeight="1" x14ac:dyDescent="0.4">
      <c r="A41" s="15"/>
      <c r="B41" s="16" t="s">
        <v>8</v>
      </c>
      <c r="C41" s="17">
        <v>52626</v>
      </c>
      <c r="D41" s="19">
        <v>590</v>
      </c>
      <c r="E41" s="19">
        <v>29733</v>
      </c>
      <c r="F41" s="19">
        <v>226</v>
      </c>
      <c r="G41" s="15"/>
      <c r="H41" s="16" t="s">
        <v>8</v>
      </c>
      <c r="I41" s="32">
        <f>C41/C39*100</f>
        <v>51.982970653022122</v>
      </c>
      <c r="J41" s="38">
        <f t="shared" ref="J41:L41" si="24">D41/D39*100</f>
        <v>37.200504413619164</v>
      </c>
      <c r="K41" s="38">
        <f t="shared" si="24"/>
        <v>43.116299303944317</v>
      </c>
      <c r="L41" s="38">
        <f t="shared" si="24"/>
        <v>38.047138047138048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83688</v>
      </c>
      <c r="D42" s="34">
        <f>SUM(D43:D44)</f>
        <v>1454</v>
      </c>
      <c r="E42" s="34">
        <f>SUM(E43:E44)</f>
        <v>62723</v>
      </c>
      <c r="F42" s="34">
        <f>SUM(F43:F44)</f>
        <v>563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39991</v>
      </c>
      <c r="D43" s="19">
        <v>879</v>
      </c>
      <c r="E43" s="19">
        <v>36117</v>
      </c>
      <c r="F43" s="19">
        <v>371</v>
      </c>
      <c r="H43" s="16" t="s">
        <v>7</v>
      </c>
      <c r="I43" s="32">
        <f>C43/C42*100</f>
        <v>47.785823535034893</v>
      </c>
      <c r="J43" s="38">
        <f t="shared" ref="J43:L43" si="25">D43/D42*100</f>
        <v>60.453920220082537</v>
      </c>
      <c r="K43" s="38">
        <f t="shared" si="25"/>
        <v>57.581748321987149</v>
      </c>
      <c r="L43" s="38">
        <f t="shared" si="25"/>
        <v>65.896980461811722</v>
      </c>
    </row>
    <row r="44" spans="1:12" s="18" customFormat="1" ht="19.899999999999999" customHeight="1" x14ac:dyDescent="0.4">
      <c r="A44" s="20"/>
      <c r="B44" s="16" t="s">
        <v>8</v>
      </c>
      <c r="C44" s="17">
        <v>43697</v>
      </c>
      <c r="D44" s="19">
        <v>575</v>
      </c>
      <c r="E44" s="19">
        <v>26606</v>
      </c>
      <c r="F44" s="19">
        <v>192</v>
      </c>
      <c r="G44" s="20"/>
      <c r="H44" s="16" t="s">
        <v>8</v>
      </c>
      <c r="I44" s="32">
        <f>C44/C42*100</f>
        <v>52.214176464965114</v>
      </c>
      <c r="J44" s="38">
        <f t="shared" ref="J44:L44" si="26">D44/D42*100</f>
        <v>39.54607977991747</v>
      </c>
      <c r="K44" s="38">
        <f t="shared" si="26"/>
        <v>42.418251678012851</v>
      </c>
      <c r="L44" s="38">
        <f t="shared" si="26"/>
        <v>34.103019538188278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59403</v>
      </c>
      <c r="D45" s="34">
        <f>SUM(D46:D47)</f>
        <v>1122</v>
      </c>
      <c r="E45" s="34">
        <f>SUM(E46:E47)</f>
        <v>48964</v>
      </c>
      <c r="F45" s="34">
        <f>SUM(F46:F47)</f>
        <v>493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7">SUM(J46:J47)</f>
        <v>100</v>
      </c>
      <c r="K45" s="37">
        <f t="shared" si="27"/>
        <v>100</v>
      </c>
      <c r="L45" s="37">
        <f t="shared" si="27"/>
        <v>99.999999999999986</v>
      </c>
    </row>
    <row r="46" spans="1:12" s="18" customFormat="1" ht="19.899999999999999" customHeight="1" x14ac:dyDescent="0.4">
      <c r="A46" s="20"/>
      <c r="B46" s="16" t="s">
        <v>7</v>
      </c>
      <c r="C46" s="17">
        <v>28341</v>
      </c>
      <c r="D46" s="19">
        <v>717</v>
      </c>
      <c r="E46" s="19">
        <v>28734</v>
      </c>
      <c r="F46" s="19">
        <v>337</v>
      </c>
      <c r="G46" s="20"/>
      <c r="H46" s="21" t="s">
        <v>7</v>
      </c>
      <c r="I46" s="32">
        <f>C46/C45*100</f>
        <v>47.709711630725721</v>
      </c>
      <c r="J46" s="38">
        <f t="shared" ref="J46:L46" si="28">D46/D45*100</f>
        <v>63.903743315508024</v>
      </c>
      <c r="K46" s="38">
        <f t="shared" si="28"/>
        <v>58.683931051384683</v>
      </c>
      <c r="L46" s="38">
        <f t="shared" si="28"/>
        <v>68.356997971602425</v>
      </c>
    </row>
    <row r="47" spans="1:12" s="18" customFormat="1" ht="19.899999999999999" customHeight="1" x14ac:dyDescent="0.4">
      <c r="A47" s="20"/>
      <c r="B47" s="16" t="s">
        <v>8</v>
      </c>
      <c r="C47" s="17">
        <v>31062</v>
      </c>
      <c r="D47" s="19">
        <v>405</v>
      </c>
      <c r="E47" s="19">
        <v>20230</v>
      </c>
      <c r="F47" s="19">
        <v>156</v>
      </c>
      <c r="G47" s="20"/>
      <c r="H47" s="21" t="s">
        <v>8</v>
      </c>
      <c r="I47" s="32">
        <f>C47/C45*100</f>
        <v>52.290288369274272</v>
      </c>
      <c r="J47" s="38">
        <f t="shared" ref="J47:L47" si="29">D47/D45*100</f>
        <v>36.096256684491976</v>
      </c>
      <c r="K47" s="38">
        <f t="shared" si="29"/>
        <v>41.31606894861531</v>
      </c>
      <c r="L47" s="38">
        <f t="shared" si="29"/>
        <v>31.643002028397564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29041</v>
      </c>
      <c r="D48" s="34">
        <f>SUM(D49:D50)</f>
        <v>572</v>
      </c>
      <c r="E48" s="34">
        <f>SUM(E49:E50)</f>
        <v>26642</v>
      </c>
      <c r="F48" s="34">
        <f>SUM(F49:F50)</f>
        <v>265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30">SUM(J49:J50)</f>
        <v>100</v>
      </c>
      <c r="K48" s="37">
        <f t="shared" si="30"/>
        <v>100</v>
      </c>
      <c r="L48" s="37">
        <f t="shared" si="30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13777</v>
      </c>
      <c r="D49" s="19">
        <v>352</v>
      </c>
      <c r="E49" s="19">
        <v>14996</v>
      </c>
      <c r="F49" s="19">
        <v>167</v>
      </c>
      <c r="G49" s="20"/>
      <c r="H49" s="21" t="s">
        <v>7</v>
      </c>
      <c r="I49" s="32">
        <f>C49/C48*100</f>
        <v>47.439826452257158</v>
      </c>
      <c r="J49" s="38">
        <f t="shared" ref="J49:L49" si="31">D49/D48*100</f>
        <v>61.53846153846154</v>
      </c>
      <c r="K49" s="38">
        <f t="shared" si="31"/>
        <v>56.287065535620449</v>
      </c>
      <c r="L49" s="38">
        <f t="shared" si="31"/>
        <v>63.018867924528301</v>
      </c>
    </row>
    <row r="50" spans="1:12" s="18" customFormat="1" ht="19.899999999999999" customHeight="1" x14ac:dyDescent="0.4">
      <c r="A50" s="20"/>
      <c r="B50" s="16" t="s">
        <v>8</v>
      </c>
      <c r="C50" s="17">
        <v>15264</v>
      </c>
      <c r="D50" s="19">
        <v>220</v>
      </c>
      <c r="E50" s="19">
        <v>11646</v>
      </c>
      <c r="F50" s="19">
        <v>98</v>
      </c>
      <c r="G50" s="20"/>
      <c r="H50" s="21" t="s">
        <v>8</v>
      </c>
      <c r="I50" s="32">
        <f>C50/C48*100</f>
        <v>52.560173547742849</v>
      </c>
      <c r="J50" s="38">
        <f t="shared" ref="J50:L50" si="32">D50/D48*100</f>
        <v>38.461538461538467</v>
      </c>
      <c r="K50" s="38">
        <f t="shared" si="32"/>
        <v>43.712934464379551</v>
      </c>
      <c r="L50" s="38">
        <f t="shared" si="32"/>
        <v>36.981132075471699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38220</v>
      </c>
      <c r="D51" s="34">
        <f>SUM(D52:D53)</f>
        <v>975</v>
      </c>
      <c r="E51" s="34">
        <f>SUM(E52:E53)</f>
        <v>39887</v>
      </c>
      <c r="F51" s="34">
        <f>SUM(F52:F53)</f>
        <v>391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3">SUM(J52:J53)</f>
        <v>100</v>
      </c>
      <c r="K51" s="37">
        <f t="shared" si="33"/>
        <v>100</v>
      </c>
      <c r="L51" s="37">
        <f t="shared" si="33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19974</v>
      </c>
      <c r="D52" s="19">
        <v>614</v>
      </c>
      <c r="E52" s="19">
        <v>23039</v>
      </c>
      <c r="F52" s="19">
        <v>245</v>
      </c>
      <c r="G52" s="20"/>
      <c r="H52" s="21" t="s">
        <v>7</v>
      </c>
      <c r="I52" s="32">
        <f>C52/C51*100</f>
        <v>52.260596546310836</v>
      </c>
      <c r="J52" s="38">
        <f t="shared" ref="J52:L52" si="34">D52/D51*100</f>
        <v>62.974358974358978</v>
      </c>
      <c r="K52" s="38">
        <f t="shared" si="34"/>
        <v>57.760673903778169</v>
      </c>
      <c r="L52" s="38">
        <f t="shared" si="34"/>
        <v>62.659846547314579</v>
      </c>
    </row>
    <row r="53" spans="1:12" s="18" customFormat="1" ht="19.899999999999999" customHeight="1" x14ac:dyDescent="0.4">
      <c r="A53" s="20"/>
      <c r="B53" s="16" t="s">
        <v>8</v>
      </c>
      <c r="C53" s="17">
        <v>18246</v>
      </c>
      <c r="D53" s="19">
        <v>361</v>
      </c>
      <c r="E53" s="19">
        <v>16848</v>
      </c>
      <c r="F53" s="19">
        <v>146</v>
      </c>
      <c r="G53" s="20"/>
      <c r="H53" s="21" t="s">
        <v>8</v>
      </c>
      <c r="I53" s="32">
        <f>C53/C51*100</f>
        <v>47.739403453689164</v>
      </c>
      <c r="J53" s="38">
        <f t="shared" ref="J53:L53" si="35">D53/D51*100</f>
        <v>37.025641025641029</v>
      </c>
      <c r="K53" s="38">
        <f t="shared" si="35"/>
        <v>42.239326096221824</v>
      </c>
      <c r="L53" s="38">
        <f t="shared" si="35"/>
        <v>37.340153452685421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2122</v>
      </c>
      <c r="D54" s="34">
        <f>SUM(D55:D56)</f>
        <v>18</v>
      </c>
      <c r="E54" s="34">
        <f>SUM(E55:E56)</f>
        <v>415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99.999999999999986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1700</v>
      </c>
      <c r="D55" s="19">
        <v>14</v>
      </c>
      <c r="E55" s="19">
        <v>321</v>
      </c>
      <c r="F55" s="19">
        <v>3</v>
      </c>
      <c r="H55" s="16" t="s">
        <v>7</v>
      </c>
      <c r="I55" s="32">
        <f>C55/C54*100</f>
        <v>80.113100848256352</v>
      </c>
      <c r="J55" s="38">
        <f t="shared" ref="J55:L55" si="36">D55/D54*100</f>
        <v>77.777777777777786</v>
      </c>
      <c r="K55" s="38">
        <f t="shared" si="36"/>
        <v>77.349397590361448</v>
      </c>
      <c r="L55" s="38">
        <f t="shared" si="36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422</v>
      </c>
      <c r="D56" s="24">
        <v>4</v>
      </c>
      <c r="E56" s="24">
        <v>94</v>
      </c>
      <c r="F56" s="24">
        <v>1</v>
      </c>
      <c r="G56" s="22"/>
      <c r="H56" s="23" t="s">
        <v>8</v>
      </c>
      <c r="I56" s="33">
        <f>C56/C54*100</f>
        <v>19.886899151743638</v>
      </c>
      <c r="J56" s="39">
        <f t="shared" ref="J56:L56" si="37">D56/D54*100</f>
        <v>22.222222222222221</v>
      </c>
      <c r="K56" s="39">
        <f t="shared" si="37"/>
        <v>22.650602409638555</v>
      </c>
      <c r="L56" s="39">
        <f t="shared" si="37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4:B4"/>
    <mergeCell ref="G4:H4"/>
    <mergeCell ref="A1:F1"/>
    <mergeCell ref="G1:L1"/>
    <mergeCell ref="A2:F2"/>
    <mergeCell ref="G2:L2"/>
    <mergeCell ref="K3:L3"/>
    <mergeCell ref="A57:F57"/>
    <mergeCell ref="G57:L57"/>
    <mergeCell ref="A58:F58"/>
    <mergeCell ref="G58:L58"/>
    <mergeCell ref="A59:F59"/>
    <mergeCell ref="G59:L59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P26" sqref="P26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60</v>
      </c>
      <c r="B2" s="44"/>
      <c r="C2" s="44"/>
      <c r="D2" s="44"/>
      <c r="E2" s="44"/>
      <c r="F2" s="44"/>
      <c r="G2" s="44" t="s">
        <v>60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v>844448</v>
      </c>
      <c r="D6" s="34">
        <v>10502</v>
      </c>
      <c r="E6" s="34">
        <v>482196</v>
      </c>
      <c r="F6" s="34">
        <v>4019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99.999792615450986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427451</v>
      </c>
      <c r="D7" s="19">
        <v>6601</v>
      </c>
      <c r="E7" s="19">
        <v>281476</v>
      </c>
      <c r="F7" s="19">
        <v>2600</v>
      </c>
      <c r="G7" s="15"/>
      <c r="H7" s="16" t="s">
        <v>7</v>
      </c>
      <c r="I7" s="32">
        <f>C7/C6*100</f>
        <v>50.618984235855848</v>
      </c>
      <c r="J7" s="38">
        <f t="shared" ref="J7:K7" si="0">D7/D6*100</f>
        <v>62.85469434393449</v>
      </c>
      <c r="K7" s="38">
        <f t="shared" si="0"/>
        <v>58.373773320392544</v>
      </c>
      <c r="L7" s="38">
        <f>F7/F6*100</f>
        <v>64.692709629261017</v>
      </c>
    </row>
    <row r="8" spans="1:12" s="18" customFormat="1" ht="19.899999999999999" customHeight="1" x14ac:dyDescent="0.4">
      <c r="A8" s="15"/>
      <c r="B8" s="16" t="s">
        <v>8</v>
      </c>
      <c r="C8" s="17">
        <v>416997</v>
      </c>
      <c r="D8" s="19">
        <v>3901</v>
      </c>
      <c r="E8" s="19">
        <v>200719</v>
      </c>
      <c r="F8" s="19">
        <v>1419</v>
      </c>
      <c r="G8" s="15"/>
      <c r="H8" s="16" t="s">
        <v>8</v>
      </c>
      <c r="I8" s="32">
        <f>C8/C6*100</f>
        <v>49.381015764144145</v>
      </c>
      <c r="J8" s="38">
        <f t="shared" ref="J8:L8" si="1">D8/D6*100</f>
        <v>37.145305656065517</v>
      </c>
      <c r="K8" s="38">
        <f t="shared" si="1"/>
        <v>41.626019295058441</v>
      </c>
      <c r="L8" s="38">
        <f t="shared" si="1"/>
        <v>35.30729037073899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751</v>
      </c>
      <c r="D9" s="34">
        <f>SUM(D10:D11)</f>
        <v>7</v>
      </c>
      <c r="E9" s="34">
        <f>SUM(E10:E11)</f>
        <v>332</v>
      </c>
      <c r="F9" s="34">
        <f>SUM(F10:F11)</f>
        <v>3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99.999999999999986</v>
      </c>
    </row>
    <row r="10" spans="1:12" s="18" customFormat="1" ht="19.899999999999999" customHeight="1" x14ac:dyDescent="0.4">
      <c r="A10" s="15"/>
      <c r="B10" s="16" t="s">
        <v>7</v>
      </c>
      <c r="C10" s="17">
        <v>493</v>
      </c>
      <c r="D10" s="19">
        <v>6</v>
      </c>
      <c r="E10" s="19">
        <v>262</v>
      </c>
      <c r="F10" s="19">
        <v>2</v>
      </c>
      <c r="G10" s="15"/>
      <c r="H10" s="16" t="s">
        <v>7</v>
      </c>
      <c r="I10" s="32">
        <f>C10/C9*100</f>
        <v>65.645805592543269</v>
      </c>
      <c r="J10" s="38">
        <f t="shared" ref="J10:L10" si="2">D10/D9*100</f>
        <v>85.714285714285708</v>
      </c>
      <c r="K10" s="38">
        <f t="shared" si="2"/>
        <v>78.915662650602414</v>
      </c>
      <c r="L10" s="38">
        <f t="shared" si="2"/>
        <v>66.666666666666657</v>
      </c>
    </row>
    <row r="11" spans="1:12" s="18" customFormat="1" ht="19.899999999999999" customHeight="1" x14ac:dyDescent="0.4">
      <c r="A11" s="15"/>
      <c r="B11" s="16" t="s">
        <v>8</v>
      </c>
      <c r="C11" s="17">
        <v>258</v>
      </c>
      <c r="D11" s="19">
        <v>1</v>
      </c>
      <c r="E11" s="19">
        <v>70</v>
      </c>
      <c r="F11" s="19">
        <v>1</v>
      </c>
      <c r="G11" s="15"/>
      <c r="H11" s="16" t="s">
        <v>8</v>
      </c>
      <c r="I11" s="32">
        <f>C11/C9*100</f>
        <v>34.354194407456724</v>
      </c>
      <c r="J11" s="38">
        <f t="shared" ref="J11:L11" si="3">D11/D9*100</f>
        <v>14.285714285714285</v>
      </c>
      <c r="K11" s="38">
        <f t="shared" si="3"/>
        <v>21.084337349397593</v>
      </c>
      <c r="L11" s="38">
        <f t="shared" si="3"/>
        <v>33.333333333333329</v>
      </c>
    </row>
    <row r="12" spans="1:12" s="18" customFormat="1" ht="19.899999999999999" customHeight="1" x14ac:dyDescent="0.4">
      <c r="A12" s="15" t="s">
        <v>9</v>
      </c>
      <c r="B12" s="16" t="s">
        <v>21</v>
      </c>
      <c r="C12" s="13">
        <f>SUM(C13:C14)</f>
        <v>1376</v>
      </c>
      <c r="D12" s="34">
        <f>SUM(D13:D14)</f>
        <v>13</v>
      </c>
      <c r="E12" s="34">
        <f>SUM(E13:E14)</f>
        <v>612</v>
      </c>
      <c r="F12" s="34">
        <f>SUM(F13:F14)</f>
        <v>5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100.00000000000001</v>
      </c>
      <c r="K12" s="37">
        <f>SUM(K13:K14)</f>
        <v>100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927</v>
      </c>
      <c r="D13" s="19">
        <v>10</v>
      </c>
      <c r="E13" s="19">
        <v>457</v>
      </c>
      <c r="F13" s="19">
        <v>4</v>
      </c>
      <c r="H13" s="16" t="s">
        <v>7</v>
      </c>
      <c r="I13" s="32">
        <f>C13/C12*100</f>
        <v>67.369186046511629</v>
      </c>
      <c r="J13" s="38">
        <f>D13/D12*100</f>
        <v>76.923076923076934</v>
      </c>
      <c r="K13" s="38">
        <f t="shared" ref="K13:L13" si="4">E13/E12*100</f>
        <v>74.673202614379079</v>
      </c>
      <c r="L13" s="38">
        <f t="shared" si="4"/>
        <v>80</v>
      </c>
    </row>
    <row r="14" spans="1:12" s="18" customFormat="1" ht="19.899999999999999" customHeight="1" x14ac:dyDescent="0.4">
      <c r="A14" s="15"/>
      <c r="B14" s="16" t="s">
        <v>8</v>
      </c>
      <c r="C14" s="17">
        <v>449</v>
      </c>
      <c r="D14" s="19">
        <v>3</v>
      </c>
      <c r="E14" s="19">
        <v>155</v>
      </c>
      <c r="F14" s="19">
        <v>1</v>
      </c>
      <c r="G14" s="15"/>
      <c r="H14" s="16" t="s">
        <v>8</v>
      </c>
      <c r="I14" s="32">
        <f>C14/C12*100</f>
        <v>32.630813953488378</v>
      </c>
      <c r="J14" s="38">
        <f t="shared" ref="J14:L14" si="5">D14/D12*100</f>
        <v>23.076923076923077</v>
      </c>
      <c r="K14" s="38">
        <f t="shared" si="5"/>
        <v>25.326797385620914</v>
      </c>
      <c r="L14" s="38">
        <f t="shared" si="5"/>
        <v>20</v>
      </c>
    </row>
    <row r="15" spans="1:12" s="18" customFormat="1" ht="19.899999999999999" customHeight="1" x14ac:dyDescent="0.4">
      <c r="A15" s="15" t="s">
        <v>22</v>
      </c>
      <c r="B15" s="16" t="s">
        <v>21</v>
      </c>
      <c r="C15" s="13">
        <f>SUM(C16:C17)</f>
        <v>4290</v>
      </c>
      <c r="D15" s="34">
        <f>SUM(D16:D17)</f>
        <v>33</v>
      </c>
      <c r="E15" s="34">
        <f>SUM(E16:E17)</f>
        <v>1649</v>
      </c>
      <c r="F15" s="34">
        <f>SUM(F16:F17)</f>
        <v>14</v>
      </c>
      <c r="G15" s="15" t="s">
        <v>22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100.00000000000001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2800</v>
      </c>
      <c r="D16" s="19">
        <v>26</v>
      </c>
      <c r="E16" s="19">
        <v>1280</v>
      </c>
      <c r="F16" s="19">
        <v>11</v>
      </c>
      <c r="G16" s="15"/>
      <c r="H16" s="16" t="s">
        <v>7</v>
      </c>
      <c r="I16" s="32">
        <f>C16/C15*100</f>
        <v>65.268065268065271</v>
      </c>
      <c r="J16" s="38">
        <f t="shared" ref="J16:L16" si="6">D16/D15*100</f>
        <v>78.787878787878782</v>
      </c>
      <c r="K16" s="38">
        <f t="shared" si="6"/>
        <v>77.622801697998796</v>
      </c>
      <c r="L16" s="38">
        <f t="shared" si="6"/>
        <v>78.571428571428569</v>
      </c>
    </row>
    <row r="17" spans="1:12" s="18" customFormat="1" ht="19.899999999999999" customHeight="1" x14ac:dyDescent="0.4">
      <c r="A17" s="15"/>
      <c r="B17" s="16" t="s">
        <v>8</v>
      </c>
      <c r="C17" s="17">
        <v>1490</v>
      </c>
      <c r="D17" s="19">
        <v>7</v>
      </c>
      <c r="E17" s="19">
        <v>369</v>
      </c>
      <c r="F17" s="19">
        <v>3</v>
      </c>
      <c r="G17" s="15"/>
      <c r="H17" s="16" t="s">
        <v>8</v>
      </c>
      <c r="I17" s="32">
        <f>C17/C15*100</f>
        <v>34.731934731934736</v>
      </c>
      <c r="J17" s="38">
        <f t="shared" ref="J17:L17" si="7">D17/D15*100</f>
        <v>21.212121212121211</v>
      </c>
      <c r="K17" s="38">
        <f t="shared" si="7"/>
        <v>22.377198302001215</v>
      </c>
      <c r="L17" s="38">
        <f t="shared" si="7"/>
        <v>21.428571428571427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16369</v>
      </c>
      <c r="D18" s="34">
        <f>SUM(D19:D20)</f>
        <v>107</v>
      </c>
      <c r="E18" s="34">
        <f>SUM(E19:E20)</f>
        <v>5466</v>
      </c>
      <c r="F18" s="34">
        <f>SUM(F19:F20)</f>
        <v>43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99.999999999999986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9987</v>
      </c>
      <c r="D19" s="19">
        <v>78</v>
      </c>
      <c r="E19" s="19">
        <v>3817</v>
      </c>
      <c r="F19" s="19">
        <v>29</v>
      </c>
      <c r="H19" s="16" t="s">
        <v>7</v>
      </c>
      <c r="I19" s="32">
        <f>C19/C18*100</f>
        <v>61.011668397580799</v>
      </c>
      <c r="J19" s="38">
        <f t="shared" ref="J19:L19" si="8">D19/D18*100</f>
        <v>72.89719626168224</v>
      </c>
      <c r="K19" s="38">
        <f t="shared" si="8"/>
        <v>69.831686791072073</v>
      </c>
      <c r="L19" s="38">
        <f t="shared" si="8"/>
        <v>67.441860465116278</v>
      </c>
    </row>
    <row r="20" spans="1:12" s="18" customFormat="1" ht="19.899999999999999" customHeight="1" x14ac:dyDescent="0.4">
      <c r="A20" s="15"/>
      <c r="B20" s="16" t="s">
        <v>8</v>
      </c>
      <c r="C20" s="17">
        <v>6382</v>
      </c>
      <c r="D20" s="19">
        <v>29</v>
      </c>
      <c r="E20" s="19">
        <v>1649</v>
      </c>
      <c r="F20" s="19">
        <v>14</v>
      </c>
      <c r="G20" s="15"/>
      <c r="H20" s="16" t="s">
        <v>8</v>
      </c>
      <c r="I20" s="32">
        <f>C20/C18*100</f>
        <v>38.988331602419208</v>
      </c>
      <c r="J20" s="38">
        <f t="shared" ref="J20:L20" si="9">D20/D18*100</f>
        <v>27.102803738317753</v>
      </c>
      <c r="K20" s="38">
        <f t="shared" si="9"/>
        <v>30.168313208927916</v>
      </c>
      <c r="L20" s="38">
        <f t="shared" si="9"/>
        <v>32.558139534883722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36451</v>
      </c>
      <c r="D21" s="34">
        <f>SUM(D22:D23)</f>
        <v>209</v>
      </c>
      <c r="E21" s="34">
        <f>SUM(E22:E23)</f>
        <v>11537</v>
      </c>
      <c r="F21" s="34">
        <f>SUM(F22:F23)</f>
        <v>79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</v>
      </c>
    </row>
    <row r="22" spans="1:12" s="18" customFormat="1" ht="19.899999999999999" customHeight="1" x14ac:dyDescent="0.4">
      <c r="B22" s="16" t="s">
        <v>7</v>
      </c>
      <c r="C22" s="17">
        <v>21043</v>
      </c>
      <c r="D22" s="19">
        <v>147</v>
      </c>
      <c r="E22" s="19">
        <v>7675</v>
      </c>
      <c r="F22" s="19">
        <v>56</v>
      </c>
      <c r="H22" s="16" t="s">
        <v>7</v>
      </c>
      <c r="I22" s="32">
        <f>C22/C21*100</f>
        <v>57.729554744725796</v>
      </c>
      <c r="J22" s="38">
        <f t="shared" ref="J22:L22" si="10">D22/D21*100</f>
        <v>70.334928229665067</v>
      </c>
      <c r="K22" s="38">
        <f t="shared" si="10"/>
        <v>66.525093178469277</v>
      </c>
      <c r="L22" s="38">
        <f t="shared" si="10"/>
        <v>70.886075949367083</v>
      </c>
    </row>
    <row r="23" spans="1:12" s="18" customFormat="1" ht="19.899999999999999" customHeight="1" x14ac:dyDescent="0.4">
      <c r="A23" s="15"/>
      <c r="B23" s="16" t="s">
        <v>8</v>
      </c>
      <c r="C23" s="17">
        <v>15408</v>
      </c>
      <c r="D23" s="19">
        <v>62</v>
      </c>
      <c r="E23" s="19">
        <v>3862</v>
      </c>
      <c r="F23" s="19">
        <v>23</v>
      </c>
      <c r="G23" s="15"/>
      <c r="H23" s="16" t="s">
        <v>8</v>
      </c>
      <c r="I23" s="32">
        <f>C23/C21*100</f>
        <v>42.270445255274204</v>
      </c>
      <c r="J23" s="38">
        <f t="shared" ref="J23:L23" si="11">D23/D21*100</f>
        <v>29.665071770334926</v>
      </c>
      <c r="K23" s="38">
        <f t="shared" si="11"/>
        <v>33.474906821530723</v>
      </c>
      <c r="L23" s="38">
        <f t="shared" si="11"/>
        <v>29.11392405063291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56925</v>
      </c>
      <c r="D24" s="34">
        <f>SUM(D25:D26)</f>
        <v>360</v>
      </c>
      <c r="E24" s="34">
        <f>SUM(E25:E26)</f>
        <v>18867</v>
      </c>
      <c r="F24" s="34">
        <f>SUM(F25:F26)</f>
        <v>108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99.999999999999986</v>
      </c>
    </row>
    <row r="25" spans="1:12" s="18" customFormat="1" ht="19.899999999999999" customHeight="1" x14ac:dyDescent="0.4">
      <c r="B25" s="16" t="s">
        <v>7</v>
      </c>
      <c r="C25" s="17">
        <v>31831</v>
      </c>
      <c r="D25" s="19">
        <v>245</v>
      </c>
      <c r="E25" s="19">
        <v>12012</v>
      </c>
      <c r="F25" s="19">
        <v>72</v>
      </c>
      <c r="H25" s="16" t="s">
        <v>7</v>
      </c>
      <c r="I25" s="32">
        <f>C25/C24*100</f>
        <v>55.917435221783052</v>
      </c>
      <c r="J25" s="38">
        <f t="shared" ref="J25:L25" si="12">D25/D24*100</f>
        <v>68.055555555555557</v>
      </c>
      <c r="K25" s="38">
        <f t="shared" si="12"/>
        <v>63.666719669263792</v>
      </c>
      <c r="L25" s="38">
        <f t="shared" si="12"/>
        <v>66.666666666666657</v>
      </c>
    </row>
    <row r="26" spans="1:12" s="18" customFormat="1" ht="19.899999999999999" customHeight="1" x14ac:dyDescent="0.4">
      <c r="A26" s="15"/>
      <c r="B26" s="16" t="s">
        <v>8</v>
      </c>
      <c r="C26" s="17">
        <v>25094</v>
      </c>
      <c r="D26" s="19">
        <v>115</v>
      </c>
      <c r="E26" s="19">
        <v>6855</v>
      </c>
      <c r="F26" s="19">
        <v>36</v>
      </c>
      <c r="G26" s="15"/>
      <c r="H26" s="16" t="s">
        <v>8</v>
      </c>
      <c r="I26" s="32">
        <f>C26/C24*100</f>
        <v>44.082564778216955</v>
      </c>
      <c r="J26" s="38">
        <f t="shared" ref="J26:L26" si="13">D26/D24*100</f>
        <v>31.944444444444443</v>
      </c>
      <c r="K26" s="38">
        <f t="shared" si="13"/>
        <v>36.333280330736208</v>
      </c>
      <c r="L26" s="38">
        <f t="shared" si="13"/>
        <v>33.333333333333329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90245</v>
      </c>
      <c r="D27" s="34">
        <f>SUM(D28:D29)</f>
        <v>627</v>
      </c>
      <c r="E27" s="34">
        <f>SUM(E28:E29)</f>
        <v>32048</v>
      </c>
      <c r="F27" s="34">
        <f>SUM(F28:F29)</f>
        <v>192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47715</v>
      </c>
      <c r="D28" s="19">
        <v>412</v>
      </c>
      <c r="E28" s="19">
        <v>19644</v>
      </c>
      <c r="F28" s="19">
        <v>129</v>
      </c>
      <c r="H28" s="16" t="s">
        <v>7</v>
      </c>
      <c r="I28" s="32">
        <f>C28/C27*100</f>
        <v>52.872735331597319</v>
      </c>
      <c r="J28" s="38">
        <f t="shared" ref="J28:L28" si="14">D28/D27*100</f>
        <v>65.70972886762361</v>
      </c>
      <c r="K28" s="38">
        <f t="shared" si="14"/>
        <v>61.295556665002493</v>
      </c>
      <c r="L28" s="38">
        <f t="shared" si="14"/>
        <v>67.1875</v>
      </c>
    </row>
    <row r="29" spans="1:12" s="18" customFormat="1" ht="19.899999999999999" customHeight="1" x14ac:dyDescent="0.4">
      <c r="A29" s="15"/>
      <c r="B29" s="16" t="s">
        <v>8</v>
      </c>
      <c r="C29" s="17">
        <v>42530</v>
      </c>
      <c r="D29" s="19">
        <v>215</v>
      </c>
      <c r="E29" s="19">
        <v>12404</v>
      </c>
      <c r="F29" s="19">
        <v>63</v>
      </c>
      <c r="G29" s="15"/>
      <c r="H29" s="16" t="s">
        <v>8</v>
      </c>
      <c r="I29" s="32">
        <f>C29/C27*100</f>
        <v>47.127264668402681</v>
      </c>
      <c r="J29" s="38">
        <f t="shared" ref="J29:L29" si="15">D29/D27*100</f>
        <v>34.29027113237639</v>
      </c>
      <c r="K29" s="38">
        <f t="shared" si="15"/>
        <v>38.704443334997499</v>
      </c>
      <c r="L29" s="38">
        <f t="shared" si="15"/>
        <v>32.8125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100999</v>
      </c>
      <c r="D30" s="34">
        <f>SUM(D31:D32)</f>
        <v>831</v>
      </c>
      <c r="E30" s="34">
        <f>SUM(E31:E32)</f>
        <v>43538</v>
      </c>
      <c r="F30" s="34">
        <f>SUM(F31:F32)</f>
        <v>331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51947</v>
      </c>
      <c r="D31" s="19">
        <v>540</v>
      </c>
      <c r="E31" s="19">
        <v>26131</v>
      </c>
      <c r="F31" s="19">
        <v>232</v>
      </c>
      <c r="H31" s="16" t="s">
        <v>7</v>
      </c>
      <c r="I31" s="32">
        <f>C31/C30*100</f>
        <v>51.43318250675749</v>
      </c>
      <c r="J31" s="38">
        <f t="shared" ref="J31:L31" si="16">D31/D30*100</f>
        <v>64.981949458483754</v>
      </c>
      <c r="K31" s="38">
        <f t="shared" si="16"/>
        <v>60.018834121916484</v>
      </c>
      <c r="L31" s="38">
        <f t="shared" si="16"/>
        <v>70.090634441087616</v>
      </c>
    </row>
    <row r="32" spans="1:12" s="18" customFormat="1" ht="19.899999999999999" customHeight="1" x14ac:dyDescent="0.4">
      <c r="A32" s="15"/>
      <c r="B32" s="16" t="s">
        <v>8</v>
      </c>
      <c r="C32" s="17">
        <v>49052</v>
      </c>
      <c r="D32" s="19">
        <v>291</v>
      </c>
      <c r="E32" s="19">
        <v>17407</v>
      </c>
      <c r="F32" s="19">
        <v>99</v>
      </c>
      <c r="G32" s="15"/>
      <c r="H32" s="16" t="s">
        <v>8</v>
      </c>
      <c r="I32" s="32">
        <f>C32/C30*100</f>
        <v>48.56681749324251</v>
      </c>
      <c r="J32" s="38">
        <f t="shared" ref="J32:L32" si="17">D32/D30*100</f>
        <v>35.018050541516246</v>
      </c>
      <c r="K32" s="38">
        <f t="shared" si="17"/>
        <v>39.981165878083516</v>
      </c>
      <c r="L32" s="38">
        <f t="shared" si="17"/>
        <v>29.909365558912388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104147</v>
      </c>
      <c r="D33" s="34">
        <f>SUM(D34:D35)</f>
        <v>1037</v>
      </c>
      <c r="E33" s="34">
        <f>SUM(E34:E35)</f>
        <v>51492</v>
      </c>
      <c r="F33" s="34">
        <f>SUM(F34:F35)</f>
        <v>370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51434</v>
      </c>
      <c r="D34" s="19">
        <v>644</v>
      </c>
      <c r="E34" s="19">
        <v>29286</v>
      </c>
      <c r="F34" s="19">
        <v>227</v>
      </c>
      <c r="H34" s="16" t="s">
        <v>7</v>
      </c>
      <c r="I34" s="32">
        <f>C34/C33*100</f>
        <v>49.385964070016421</v>
      </c>
      <c r="J34" s="38">
        <f t="shared" ref="J34:L34" si="18">D34/D33*100</f>
        <v>62.102217936354862</v>
      </c>
      <c r="K34" s="38">
        <f t="shared" si="18"/>
        <v>56.874854346306222</v>
      </c>
      <c r="L34" s="38">
        <f t="shared" si="18"/>
        <v>61.351351351351347</v>
      </c>
    </row>
    <row r="35" spans="1:12" s="18" customFormat="1" ht="19.899999999999999" customHeight="1" x14ac:dyDescent="0.4">
      <c r="A35" s="15"/>
      <c r="B35" s="16" t="s">
        <v>8</v>
      </c>
      <c r="C35" s="17">
        <v>52713</v>
      </c>
      <c r="D35" s="19">
        <v>393</v>
      </c>
      <c r="E35" s="19">
        <v>22206</v>
      </c>
      <c r="F35" s="19">
        <v>143</v>
      </c>
      <c r="G35" s="15"/>
      <c r="H35" s="16" t="s">
        <v>8</v>
      </c>
      <c r="I35" s="32">
        <f>C35/C33*100</f>
        <v>50.614035929983579</v>
      </c>
      <c r="J35" s="38">
        <f t="shared" ref="J35:L35" si="19">D35/D33*100</f>
        <v>37.897782063645131</v>
      </c>
      <c r="K35" s="38">
        <f t="shared" si="19"/>
        <v>43.125145653693778</v>
      </c>
      <c r="L35" s="38">
        <f t="shared" si="19"/>
        <v>38.648648648648646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107208</v>
      </c>
      <c r="D36" s="34">
        <f>SUM(D37:D38)</f>
        <v>1359</v>
      </c>
      <c r="E36" s="34">
        <f>SUM(E37:E38)</f>
        <v>62648</v>
      </c>
      <c r="F36" s="34">
        <f>SUM(F37:F38)</f>
        <v>499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51828</v>
      </c>
      <c r="D37" s="19">
        <v>820</v>
      </c>
      <c r="E37" s="19">
        <v>35447</v>
      </c>
      <c r="F37" s="19">
        <v>309</v>
      </c>
      <c r="H37" s="16" t="s">
        <v>7</v>
      </c>
      <c r="I37" s="32">
        <f>C37/C36*100</f>
        <v>48.343407208417283</v>
      </c>
      <c r="J37" s="38">
        <f t="shared" ref="J37:L37" si="20">D37/D36*100</f>
        <v>60.338484179543784</v>
      </c>
      <c r="K37" s="38">
        <f t="shared" si="20"/>
        <v>56.581215681266762</v>
      </c>
      <c r="L37" s="38">
        <f t="shared" si="20"/>
        <v>61.923847695390776</v>
      </c>
    </row>
    <row r="38" spans="1:12" s="18" customFormat="1" ht="19.899999999999999" customHeight="1" x14ac:dyDescent="0.4">
      <c r="A38" s="15"/>
      <c r="B38" s="16" t="s">
        <v>8</v>
      </c>
      <c r="C38" s="17">
        <v>55380</v>
      </c>
      <c r="D38" s="19">
        <v>539</v>
      </c>
      <c r="E38" s="19">
        <v>27201</v>
      </c>
      <c r="F38" s="19">
        <v>190</v>
      </c>
      <c r="G38" s="15"/>
      <c r="H38" s="16" t="s">
        <v>8</v>
      </c>
      <c r="I38" s="32">
        <f>C38/C36*100</f>
        <v>51.656592791582725</v>
      </c>
      <c r="J38" s="38">
        <f t="shared" ref="J38:L38" si="21">D38/D36*100</f>
        <v>39.661515820456216</v>
      </c>
      <c r="K38" s="38">
        <f t="shared" si="21"/>
        <v>43.418784318733238</v>
      </c>
      <c r="L38" s="38">
        <f t="shared" si="21"/>
        <v>38.076152304609217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103066</v>
      </c>
      <c r="D39" s="34">
        <f>SUM(D40:D41)</f>
        <v>1594</v>
      </c>
      <c r="E39" s="34">
        <f>SUM(E40:E41)</f>
        <v>69400</v>
      </c>
      <c r="F39" s="34">
        <f>SUM(F40:F41)</f>
        <v>610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49556</v>
      </c>
      <c r="D40" s="19">
        <v>982</v>
      </c>
      <c r="E40" s="19">
        <v>39066</v>
      </c>
      <c r="F40" s="19">
        <v>368</v>
      </c>
      <c r="H40" s="16" t="s">
        <v>7</v>
      </c>
      <c r="I40" s="32">
        <f>C40/C39*100</f>
        <v>48.081811654667881</v>
      </c>
      <c r="J40" s="38">
        <f t="shared" ref="J40:L40" si="22">D40/D39*100</f>
        <v>61.606022584692596</v>
      </c>
      <c r="K40" s="38">
        <f t="shared" si="22"/>
        <v>56.291066282420758</v>
      </c>
      <c r="L40" s="38">
        <f t="shared" si="22"/>
        <v>60.327868852459019</v>
      </c>
    </row>
    <row r="41" spans="1:12" s="18" customFormat="1" ht="19.899999999999999" customHeight="1" x14ac:dyDescent="0.4">
      <c r="A41" s="15"/>
      <c r="B41" s="16" t="s">
        <v>8</v>
      </c>
      <c r="C41" s="17">
        <v>53510</v>
      </c>
      <c r="D41" s="19">
        <v>612</v>
      </c>
      <c r="E41" s="19">
        <v>30334</v>
      </c>
      <c r="F41" s="19">
        <v>242</v>
      </c>
      <c r="G41" s="15"/>
      <c r="H41" s="16" t="s">
        <v>8</v>
      </c>
      <c r="I41" s="32">
        <f>C41/C39*100</f>
        <v>51.918188345332119</v>
      </c>
      <c r="J41" s="38">
        <f t="shared" ref="J41:L41" si="23">D41/D39*100</f>
        <v>38.393977415307404</v>
      </c>
      <c r="K41" s="38">
        <f t="shared" si="23"/>
        <v>43.708933717579249</v>
      </c>
      <c r="L41" s="38">
        <f t="shared" si="23"/>
        <v>39.672131147540988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86723</v>
      </c>
      <c r="D42" s="34">
        <f>SUM(D43:D44)</f>
        <v>1520</v>
      </c>
      <c r="E42" s="34">
        <f>SUM(E43:E44)</f>
        <v>63921</v>
      </c>
      <c r="F42" s="34">
        <f>SUM(F43:F44)</f>
        <v>564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99.999999999999986</v>
      </c>
    </row>
    <row r="43" spans="1:12" s="18" customFormat="1" ht="19.899999999999999" customHeight="1" x14ac:dyDescent="0.4">
      <c r="B43" s="16" t="s">
        <v>7</v>
      </c>
      <c r="C43" s="17">
        <v>41391</v>
      </c>
      <c r="D43" s="19">
        <v>939</v>
      </c>
      <c r="E43" s="19">
        <v>36853</v>
      </c>
      <c r="F43" s="19">
        <v>376</v>
      </c>
      <c r="H43" s="16" t="s">
        <v>7</v>
      </c>
      <c r="I43" s="32">
        <f>C43/C42*100</f>
        <v>47.7278230688514</v>
      </c>
      <c r="J43" s="38">
        <f t="shared" ref="J43:L43" si="24">D43/D42*100</f>
        <v>61.776315789473678</v>
      </c>
      <c r="K43" s="38">
        <f t="shared" si="24"/>
        <v>57.653979130489198</v>
      </c>
      <c r="L43" s="38">
        <f t="shared" si="24"/>
        <v>66.666666666666657</v>
      </c>
    </row>
    <row r="44" spans="1:12" s="18" customFormat="1" ht="19.899999999999999" customHeight="1" x14ac:dyDescent="0.4">
      <c r="A44" s="20"/>
      <c r="B44" s="16" t="s">
        <v>8</v>
      </c>
      <c r="C44" s="17">
        <v>45332</v>
      </c>
      <c r="D44" s="19">
        <v>581</v>
      </c>
      <c r="E44" s="19">
        <v>27068</v>
      </c>
      <c r="F44" s="19">
        <v>188</v>
      </c>
      <c r="G44" s="20"/>
      <c r="H44" s="16" t="s">
        <v>8</v>
      </c>
      <c r="I44" s="32">
        <f>C44/C42*100</f>
        <v>52.272176931148593</v>
      </c>
      <c r="J44" s="38">
        <f t="shared" ref="J44:L44" si="25">D44/D42*100</f>
        <v>38.223684210526315</v>
      </c>
      <c r="K44" s="38">
        <f t="shared" si="25"/>
        <v>42.346020869510802</v>
      </c>
      <c r="L44" s="38">
        <f t="shared" si="25"/>
        <v>33.333333333333329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63313</v>
      </c>
      <c r="D45" s="34">
        <f>SUM(D46:D47)</f>
        <v>1189</v>
      </c>
      <c r="E45" s="34">
        <f>SUM(E46:E47)</f>
        <v>51729</v>
      </c>
      <c r="F45" s="34">
        <f>SUM(F46:F47)</f>
        <v>525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6">SUM(J46:J47)</f>
        <v>100</v>
      </c>
      <c r="K45" s="37">
        <f t="shared" si="26"/>
        <v>100</v>
      </c>
      <c r="L45" s="37">
        <f t="shared" si="26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30059</v>
      </c>
      <c r="D46" s="19">
        <v>747</v>
      </c>
      <c r="E46" s="19">
        <v>30170</v>
      </c>
      <c r="F46" s="19">
        <v>357</v>
      </c>
      <c r="G46" s="20"/>
      <c r="H46" s="21" t="s">
        <v>7</v>
      </c>
      <c r="I46" s="32">
        <f>C46/C45*100</f>
        <v>47.476821505851881</v>
      </c>
      <c r="J46" s="38">
        <f t="shared" ref="J46:L46" si="27">D46/D45*100</f>
        <v>62.825904121110177</v>
      </c>
      <c r="K46" s="38">
        <f t="shared" si="27"/>
        <v>58.323184287343658</v>
      </c>
      <c r="L46" s="38">
        <f t="shared" si="27"/>
        <v>68</v>
      </c>
    </row>
    <row r="47" spans="1:12" s="18" customFormat="1" ht="19.899999999999999" customHeight="1" x14ac:dyDescent="0.4">
      <c r="A47" s="20"/>
      <c r="B47" s="16" t="s">
        <v>8</v>
      </c>
      <c r="C47" s="17">
        <v>33254</v>
      </c>
      <c r="D47" s="19">
        <v>442</v>
      </c>
      <c r="E47" s="19">
        <v>21559</v>
      </c>
      <c r="F47" s="19">
        <v>168</v>
      </c>
      <c r="G47" s="20"/>
      <c r="H47" s="21" t="s">
        <v>8</v>
      </c>
      <c r="I47" s="32">
        <f>C47/C45*100</f>
        <v>52.523178494148127</v>
      </c>
      <c r="J47" s="38">
        <f t="shared" ref="J47:L47" si="28">D47/D45*100</f>
        <v>37.174095878889823</v>
      </c>
      <c r="K47" s="38">
        <f t="shared" si="28"/>
        <v>41.676815712656342</v>
      </c>
      <c r="L47" s="38">
        <f t="shared" si="28"/>
        <v>32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31160</v>
      </c>
      <c r="D48" s="34">
        <f>SUM(D49:D50)</f>
        <v>614</v>
      </c>
      <c r="E48" s="34">
        <f>SUM(E49:E50)</f>
        <v>27910</v>
      </c>
      <c r="F48" s="34">
        <f>SUM(F49:F50)</f>
        <v>278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29">SUM(J49:J50)</f>
        <v>100</v>
      </c>
      <c r="K48" s="37">
        <f t="shared" si="29"/>
        <v>100</v>
      </c>
      <c r="L48" s="37">
        <f t="shared" si="29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14732</v>
      </c>
      <c r="D49" s="19">
        <v>384</v>
      </c>
      <c r="E49" s="19">
        <v>15843</v>
      </c>
      <c r="F49" s="19">
        <v>181</v>
      </c>
      <c r="G49" s="20"/>
      <c r="H49" s="21" t="s">
        <v>7</v>
      </c>
      <c r="I49" s="32">
        <f>C49/C48*100</f>
        <v>47.278562259306803</v>
      </c>
      <c r="J49" s="38">
        <f t="shared" ref="J49:L49" si="30">D49/D48*100</f>
        <v>62.540716612377842</v>
      </c>
      <c r="K49" s="38">
        <f t="shared" si="30"/>
        <v>56.764600501612328</v>
      </c>
      <c r="L49" s="38">
        <f t="shared" si="30"/>
        <v>65.107913669064743</v>
      </c>
    </row>
    <row r="50" spans="1:12" s="18" customFormat="1" ht="19.899999999999999" customHeight="1" x14ac:dyDescent="0.4">
      <c r="A50" s="20"/>
      <c r="B50" s="16" t="s">
        <v>8</v>
      </c>
      <c r="C50" s="17">
        <v>16428</v>
      </c>
      <c r="D50" s="19">
        <v>230</v>
      </c>
      <c r="E50" s="19">
        <v>12067</v>
      </c>
      <c r="F50" s="19">
        <v>97</v>
      </c>
      <c r="G50" s="20"/>
      <c r="H50" s="21" t="s">
        <v>8</v>
      </c>
      <c r="I50" s="32">
        <f>C50/C48*100</f>
        <v>52.721437740693197</v>
      </c>
      <c r="J50" s="38">
        <f t="shared" ref="J50:L50" si="31">D50/D48*100</f>
        <v>37.45928338762215</v>
      </c>
      <c r="K50" s="38">
        <f t="shared" si="31"/>
        <v>43.235399498387672</v>
      </c>
      <c r="L50" s="38">
        <f t="shared" si="31"/>
        <v>34.89208633093525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39346</v>
      </c>
      <c r="D51" s="34">
        <f>SUM(D52:D53)</f>
        <v>984</v>
      </c>
      <c r="E51" s="34">
        <f>SUM(E52:E53)</f>
        <v>40661</v>
      </c>
      <c r="F51" s="34">
        <f>SUM(F52:F53)</f>
        <v>392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2">SUM(J52:J53)</f>
        <v>100</v>
      </c>
      <c r="K51" s="37">
        <f t="shared" si="32"/>
        <v>100</v>
      </c>
      <c r="L51" s="37">
        <f t="shared" si="32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20050</v>
      </c>
      <c r="D52" s="19">
        <v>606</v>
      </c>
      <c r="E52" s="19">
        <v>23235</v>
      </c>
      <c r="F52" s="19">
        <v>243</v>
      </c>
      <c r="G52" s="20"/>
      <c r="H52" s="21" t="s">
        <v>7</v>
      </c>
      <c r="I52" s="32">
        <f>C52/C51*100</f>
        <v>50.958166014334374</v>
      </c>
      <c r="J52" s="38">
        <f t="shared" ref="J52:L52" si="33">D52/D51*100</f>
        <v>61.585365853658537</v>
      </c>
      <c r="K52" s="38">
        <f t="shared" si="33"/>
        <v>57.143208479870147</v>
      </c>
      <c r="L52" s="38">
        <f t="shared" si="33"/>
        <v>61.989795918367349</v>
      </c>
    </row>
    <row r="53" spans="1:12" s="18" customFormat="1" ht="19.899999999999999" customHeight="1" x14ac:dyDescent="0.4">
      <c r="A53" s="20"/>
      <c r="B53" s="16" t="s">
        <v>8</v>
      </c>
      <c r="C53" s="17">
        <v>19296</v>
      </c>
      <c r="D53" s="19">
        <v>378</v>
      </c>
      <c r="E53" s="19">
        <v>17426</v>
      </c>
      <c r="F53" s="19">
        <v>149</v>
      </c>
      <c r="G53" s="20"/>
      <c r="H53" s="21" t="s">
        <v>8</v>
      </c>
      <c r="I53" s="32">
        <f>C53/C51*100</f>
        <v>49.041833985665633</v>
      </c>
      <c r="J53" s="38">
        <f t="shared" ref="J53:L53" si="34">D53/D51*100</f>
        <v>38.414634146341463</v>
      </c>
      <c r="K53" s="38">
        <f t="shared" si="34"/>
        <v>42.856791520129853</v>
      </c>
      <c r="L53" s="38">
        <f t="shared" si="34"/>
        <v>38.010204081632651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2079</v>
      </c>
      <c r="D54" s="34">
        <f>SUM(D55:D56)</f>
        <v>16</v>
      </c>
      <c r="E54" s="34">
        <f>SUM(E55:E56)</f>
        <v>387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1658</v>
      </c>
      <c r="D55" s="19">
        <v>13</v>
      </c>
      <c r="E55" s="19">
        <v>298</v>
      </c>
      <c r="F55" s="19">
        <v>3</v>
      </c>
      <c r="H55" s="16" t="s">
        <v>7</v>
      </c>
      <c r="I55" s="32">
        <f>C55/C54*100</f>
        <v>79.749879749879753</v>
      </c>
      <c r="J55" s="38">
        <f t="shared" ref="J55:L55" si="35">D55/D54*100</f>
        <v>81.25</v>
      </c>
      <c r="K55" s="38">
        <f t="shared" si="35"/>
        <v>77.002583979328165</v>
      </c>
      <c r="L55" s="38">
        <f t="shared" si="35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421</v>
      </c>
      <c r="D56" s="24">
        <v>3</v>
      </c>
      <c r="E56" s="24">
        <v>89</v>
      </c>
      <c r="F56" s="24">
        <v>1</v>
      </c>
      <c r="G56" s="22"/>
      <c r="H56" s="23" t="s">
        <v>8</v>
      </c>
      <c r="I56" s="33">
        <f>C56/C54*100</f>
        <v>20.250120250120247</v>
      </c>
      <c r="J56" s="39">
        <f t="shared" ref="J56:L56" si="36">D56/D54*100</f>
        <v>18.75</v>
      </c>
      <c r="K56" s="39">
        <f t="shared" si="36"/>
        <v>22.997416020671835</v>
      </c>
      <c r="L56" s="39">
        <f t="shared" si="36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4:B4"/>
    <mergeCell ref="G4:H4"/>
    <mergeCell ref="A1:F1"/>
    <mergeCell ref="G1:L1"/>
    <mergeCell ref="A2:F2"/>
    <mergeCell ref="G2:L2"/>
    <mergeCell ref="K3:L3"/>
    <mergeCell ref="A57:F57"/>
    <mergeCell ref="G57:L57"/>
    <mergeCell ref="A58:F58"/>
    <mergeCell ref="G58:L58"/>
    <mergeCell ref="A59:F59"/>
    <mergeCell ref="G59:L59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I16" sqref="I16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61</v>
      </c>
      <c r="B2" s="44"/>
      <c r="C2" s="44"/>
      <c r="D2" s="44"/>
      <c r="E2" s="44"/>
      <c r="F2" s="44"/>
      <c r="G2" s="44" t="s">
        <v>61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v>860840</v>
      </c>
      <c r="D6" s="34">
        <v>10688</v>
      </c>
      <c r="E6" s="34">
        <v>485941</v>
      </c>
      <c r="F6" s="34">
        <v>4000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434814</v>
      </c>
      <c r="D7" s="19">
        <v>6708</v>
      </c>
      <c r="E7" s="19">
        <v>283226</v>
      </c>
      <c r="F7" s="19">
        <v>2588</v>
      </c>
      <c r="G7" s="15"/>
      <c r="H7" s="16" t="s">
        <v>7</v>
      </c>
      <c r="I7" s="32">
        <f>C7/C6*100</f>
        <v>50.510431671390734</v>
      </c>
      <c r="J7" s="38">
        <f t="shared" ref="J7:K7" si="0">D7/D6*100</f>
        <v>62.761976047904191</v>
      </c>
      <c r="K7" s="38">
        <f t="shared" si="0"/>
        <v>58.284030365826297</v>
      </c>
      <c r="L7" s="38">
        <f>F7/F6*100</f>
        <v>64.7</v>
      </c>
    </row>
    <row r="8" spans="1:12" s="18" customFormat="1" ht="19.899999999999999" customHeight="1" x14ac:dyDescent="0.4">
      <c r="A8" s="15"/>
      <c r="B8" s="16" t="s">
        <v>8</v>
      </c>
      <c r="C8" s="17">
        <v>426026</v>
      </c>
      <c r="D8" s="19">
        <v>3980</v>
      </c>
      <c r="E8" s="19">
        <v>202715</v>
      </c>
      <c r="F8" s="19">
        <v>1412</v>
      </c>
      <c r="G8" s="15"/>
      <c r="H8" s="16" t="s">
        <v>8</v>
      </c>
      <c r="I8" s="32">
        <f>C8/C6*100</f>
        <v>49.489568328609266</v>
      </c>
      <c r="J8" s="38">
        <f t="shared" ref="J8:L8" si="1">D8/D6*100</f>
        <v>37.238023952095809</v>
      </c>
      <c r="K8" s="38">
        <f t="shared" si="1"/>
        <v>41.715969634173696</v>
      </c>
      <c r="L8" s="38">
        <f t="shared" si="1"/>
        <v>35.299999999999997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734</v>
      </c>
      <c r="D9" s="34">
        <f>SUM(D10:D11)</f>
        <v>7</v>
      </c>
      <c r="E9" s="34">
        <f>SUM(E10:E11)</f>
        <v>321</v>
      </c>
      <c r="F9" s="34">
        <f>SUM(F10:F11)</f>
        <v>3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99.999999999999986</v>
      </c>
    </row>
    <row r="10" spans="1:12" s="18" customFormat="1" ht="19.899999999999999" customHeight="1" x14ac:dyDescent="0.4">
      <c r="A10" s="15"/>
      <c r="B10" s="16" t="s">
        <v>7</v>
      </c>
      <c r="C10" s="17">
        <v>480</v>
      </c>
      <c r="D10" s="19">
        <v>6</v>
      </c>
      <c r="E10" s="19">
        <v>254</v>
      </c>
      <c r="F10" s="19">
        <v>2</v>
      </c>
      <c r="G10" s="15"/>
      <c r="H10" s="16" t="s">
        <v>7</v>
      </c>
      <c r="I10" s="32">
        <f>C10/C9*100</f>
        <v>65.395095367847418</v>
      </c>
      <c r="J10" s="38">
        <f t="shared" ref="J10:L10" si="2">D10/D9*100</f>
        <v>85.714285714285708</v>
      </c>
      <c r="K10" s="38">
        <f t="shared" si="2"/>
        <v>79.127725856697822</v>
      </c>
      <c r="L10" s="38">
        <f t="shared" si="2"/>
        <v>66.666666666666657</v>
      </c>
    </row>
    <row r="11" spans="1:12" s="18" customFormat="1" ht="19.899999999999999" customHeight="1" x14ac:dyDescent="0.4">
      <c r="A11" s="15"/>
      <c r="B11" s="16" t="s">
        <v>8</v>
      </c>
      <c r="C11" s="17">
        <v>254</v>
      </c>
      <c r="D11" s="19">
        <v>1</v>
      </c>
      <c r="E11" s="19">
        <v>67</v>
      </c>
      <c r="F11" s="19">
        <v>1</v>
      </c>
      <c r="G11" s="15"/>
      <c r="H11" s="16" t="s">
        <v>8</v>
      </c>
      <c r="I11" s="32">
        <f>C11/C9*100</f>
        <v>34.604904632152589</v>
      </c>
      <c r="J11" s="38">
        <f t="shared" ref="J11:L11" si="3">D11/D9*100</f>
        <v>14.285714285714285</v>
      </c>
      <c r="K11" s="38">
        <f t="shared" si="3"/>
        <v>20.872274143302182</v>
      </c>
      <c r="L11" s="38">
        <f t="shared" si="3"/>
        <v>33.333333333333329</v>
      </c>
    </row>
    <row r="12" spans="1:12" s="18" customFormat="1" ht="19.899999999999999" customHeight="1" x14ac:dyDescent="0.4">
      <c r="A12" s="15" t="s">
        <v>9</v>
      </c>
      <c r="B12" s="16" t="s">
        <v>21</v>
      </c>
      <c r="C12" s="13">
        <f>SUM(C13:C14)</f>
        <v>1302</v>
      </c>
      <c r="D12" s="34">
        <f>SUM(D13:D14)</f>
        <v>12</v>
      </c>
      <c r="E12" s="34">
        <f>SUM(E13:E14)</f>
        <v>588</v>
      </c>
      <c r="F12" s="34">
        <f>SUM(F13:F14)</f>
        <v>5</v>
      </c>
      <c r="G12" s="15" t="s">
        <v>9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100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870</v>
      </c>
      <c r="D13" s="19">
        <v>10</v>
      </c>
      <c r="E13" s="19">
        <v>447</v>
      </c>
      <c r="F13" s="19">
        <v>4</v>
      </c>
      <c r="H13" s="16" t="s">
        <v>7</v>
      </c>
      <c r="I13" s="32">
        <f>C13/C12*100</f>
        <v>66.820276497695858</v>
      </c>
      <c r="J13" s="38">
        <f>D13/D12*100</f>
        <v>83.333333333333343</v>
      </c>
      <c r="K13" s="38">
        <f t="shared" ref="K13:L13" si="4">E13/E12*100</f>
        <v>76.020408163265301</v>
      </c>
      <c r="L13" s="38">
        <f t="shared" si="4"/>
        <v>80</v>
      </c>
    </row>
    <row r="14" spans="1:12" s="18" customFormat="1" ht="19.899999999999999" customHeight="1" x14ac:dyDescent="0.4">
      <c r="A14" s="15"/>
      <c r="B14" s="16" t="s">
        <v>8</v>
      </c>
      <c r="C14" s="17">
        <v>432</v>
      </c>
      <c r="D14" s="19">
        <v>2</v>
      </c>
      <c r="E14" s="19">
        <v>141</v>
      </c>
      <c r="F14" s="19">
        <v>1</v>
      </c>
      <c r="G14" s="15"/>
      <c r="H14" s="16" t="s">
        <v>8</v>
      </c>
      <c r="I14" s="32">
        <f>C14/C12*100</f>
        <v>33.179723502304149</v>
      </c>
      <c r="J14" s="38">
        <f t="shared" ref="J14:L14" si="5">D14/D12*100</f>
        <v>16.666666666666664</v>
      </c>
      <c r="K14" s="38">
        <f t="shared" si="5"/>
        <v>23.979591836734691</v>
      </c>
      <c r="L14" s="38">
        <f t="shared" si="5"/>
        <v>20</v>
      </c>
    </row>
    <row r="15" spans="1:12" s="18" customFormat="1" ht="19.899999999999999" customHeight="1" x14ac:dyDescent="0.4">
      <c r="A15" s="15" t="s">
        <v>22</v>
      </c>
      <c r="B15" s="16" t="s">
        <v>21</v>
      </c>
      <c r="C15" s="13">
        <f>SUM(C16:C17)</f>
        <v>4254</v>
      </c>
      <c r="D15" s="34">
        <f>SUM(D16:D17)</f>
        <v>32</v>
      </c>
      <c r="E15" s="34">
        <f>SUM(E16:E17)</f>
        <v>1515</v>
      </c>
      <c r="F15" s="34">
        <f>SUM(F16:F17)</f>
        <v>12</v>
      </c>
      <c r="G15" s="15" t="s">
        <v>22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2717</v>
      </c>
      <c r="D16" s="19">
        <v>24</v>
      </c>
      <c r="E16" s="19">
        <v>1134</v>
      </c>
      <c r="F16" s="19">
        <v>9</v>
      </c>
      <c r="G16" s="15"/>
      <c r="H16" s="16" t="s">
        <v>7</v>
      </c>
      <c r="I16" s="32">
        <f>C16/C15*100</f>
        <v>63.869299482839679</v>
      </c>
      <c r="J16" s="38">
        <f t="shared" ref="J16:L16" si="6">D16/D15*100</f>
        <v>75</v>
      </c>
      <c r="K16" s="38">
        <f t="shared" si="6"/>
        <v>74.851485148514854</v>
      </c>
      <c r="L16" s="38">
        <f t="shared" si="6"/>
        <v>75</v>
      </c>
    </row>
    <row r="17" spans="1:12" s="18" customFormat="1" ht="19.899999999999999" customHeight="1" x14ac:dyDescent="0.4">
      <c r="A17" s="15"/>
      <c r="B17" s="16" t="s">
        <v>8</v>
      </c>
      <c r="C17" s="17">
        <v>1537</v>
      </c>
      <c r="D17" s="19">
        <v>8</v>
      </c>
      <c r="E17" s="19">
        <v>381</v>
      </c>
      <c r="F17" s="19">
        <v>3</v>
      </c>
      <c r="G17" s="15"/>
      <c r="H17" s="16" t="s">
        <v>8</v>
      </c>
      <c r="I17" s="32">
        <f>C17/C15*100</f>
        <v>36.130700517160321</v>
      </c>
      <c r="J17" s="38">
        <f t="shared" ref="J17:L17" si="7">D17/D15*100</f>
        <v>25</v>
      </c>
      <c r="K17" s="38">
        <f t="shared" si="7"/>
        <v>25.14851485148515</v>
      </c>
      <c r="L17" s="38">
        <f t="shared" si="7"/>
        <v>25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15997</v>
      </c>
      <c r="D18" s="34">
        <f>SUM(D19:D20)</f>
        <v>104</v>
      </c>
      <c r="E18" s="34">
        <f>SUM(E19:E20)</f>
        <v>5118</v>
      </c>
      <c r="F18" s="34">
        <f>SUM(F19:F20)</f>
        <v>36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99.999999999999986</v>
      </c>
      <c r="K18" s="37">
        <f>SUM(K19:K20)</f>
        <v>100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9681</v>
      </c>
      <c r="D19" s="19">
        <v>76</v>
      </c>
      <c r="E19" s="19">
        <v>3624</v>
      </c>
      <c r="F19" s="19">
        <v>27</v>
      </c>
      <c r="H19" s="16" t="s">
        <v>7</v>
      </c>
      <c r="I19" s="32">
        <f>C19/C18*100</f>
        <v>60.517597049446771</v>
      </c>
      <c r="J19" s="38">
        <f t="shared" ref="J19:L19" si="8">D19/D18*100</f>
        <v>73.076923076923066</v>
      </c>
      <c r="K19" s="38">
        <f t="shared" si="8"/>
        <v>70.808909730363425</v>
      </c>
      <c r="L19" s="38">
        <f t="shared" si="8"/>
        <v>75</v>
      </c>
    </row>
    <row r="20" spans="1:12" s="18" customFormat="1" ht="19.899999999999999" customHeight="1" x14ac:dyDescent="0.4">
      <c r="A20" s="15"/>
      <c r="B20" s="16" t="s">
        <v>8</v>
      </c>
      <c r="C20" s="17">
        <v>6316</v>
      </c>
      <c r="D20" s="19">
        <v>28</v>
      </c>
      <c r="E20" s="19">
        <v>1494</v>
      </c>
      <c r="F20" s="19">
        <v>9</v>
      </c>
      <c r="G20" s="15"/>
      <c r="H20" s="16" t="s">
        <v>8</v>
      </c>
      <c r="I20" s="32">
        <f>C20/C18*100</f>
        <v>39.482402950553229</v>
      </c>
      <c r="J20" s="38">
        <f t="shared" ref="J20:L20" si="9">D20/D18*100</f>
        <v>26.923076923076923</v>
      </c>
      <c r="K20" s="38">
        <f t="shared" si="9"/>
        <v>29.191090269636575</v>
      </c>
      <c r="L20" s="38">
        <f t="shared" si="9"/>
        <v>25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37900</v>
      </c>
      <c r="D21" s="34">
        <f>SUM(D22:D23)</f>
        <v>217</v>
      </c>
      <c r="E21" s="34">
        <f>SUM(E22:E23)</f>
        <v>11776</v>
      </c>
      <c r="F21" s="34">
        <f>SUM(F22:F23)</f>
        <v>79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100</v>
      </c>
      <c r="L21" s="37">
        <f>SUM(L22:L23)</f>
        <v>100</v>
      </c>
    </row>
    <row r="22" spans="1:12" s="18" customFormat="1" ht="19.899999999999999" customHeight="1" x14ac:dyDescent="0.4">
      <c r="B22" s="16" t="s">
        <v>7</v>
      </c>
      <c r="C22" s="17">
        <v>21863</v>
      </c>
      <c r="D22" s="19">
        <v>151</v>
      </c>
      <c r="E22" s="19">
        <v>7766</v>
      </c>
      <c r="F22" s="19">
        <v>54</v>
      </c>
      <c r="H22" s="16" t="s">
        <v>7</v>
      </c>
      <c r="I22" s="32">
        <f>C22/C21*100</f>
        <v>57.686015831134561</v>
      </c>
      <c r="J22" s="38">
        <f t="shared" ref="J22:L22" si="10">D22/D21*100</f>
        <v>69.585253456221196</v>
      </c>
      <c r="K22" s="38">
        <f t="shared" si="10"/>
        <v>65.947690217391312</v>
      </c>
      <c r="L22" s="38">
        <f t="shared" si="10"/>
        <v>68.35443037974683</v>
      </c>
    </row>
    <row r="23" spans="1:12" s="18" customFormat="1" ht="19.899999999999999" customHeight="1" x14ac:dyDescent="0.4">
      <c r="A23" s="15"/>
      <c r="B23" s="16" t="s">
        <v>8</v>
      </c>
      <c r="C23" s="17">
        <v>16037</v>
      </c>
      <c r="D23" s="19">
        <v>66</v>
      </c>
      <c r="E23" s="19">
        <v>4010</v>
      </c>
      <c r="F23" s="19">
        <v>25</v>
      </c>
      <c r="G23" s="15"/>
      <c r="H23" s="16" t="s">
        <v>8</v>
      </c>
      <c r="I23" s="32">
        <f>C23/C21*100</f>
        <v>42.313984168865439</v>
      </c>
      <c r="J23" s="38">
        <f t="shared" ref="J23:L23" si="11">D23/D21*100</f>
        <v>30.414746543778804</v>
      </c>
      <c r="K23" s="38">
        <f t="shared" si="11"/>
        <v>34.052309782608695</v>
      </c>
      <c r="L23" s="38">
        <f t="shared" si="11"/>
        <v>31.645569620253166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56192</v>
      </c>
      <c r="D24" s="34">
        <f>SUM(D25:D26)</f>
        <v>350</v>
      </c>
      <c r="E24" s="34">
        <f>SUM(E25:E26)</f>
        <v>18582</v>
      </c>
      <c r="F24" s="34">
        <f>SUM(F25:F26)</f>
        <v>112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19.899999999999999" customHeight="1" x14ac:dyDescent="0.4">
      <c r="B25" s="16" t="s">
        <v>7</v>
      </c>
      <c r="C25" s="17">
        <v>31395</v>
      </c>
      <c r="D25" s="19">
        <v>241</v>
      </c>
      <c r="E25" s="19">
        <v>11925</v>
      </c>
      <c r="F25" s="19">
        <v>75</v>
      </c>
      <c r="H25" s="16" t="s">
        <v>7</v>
      </c>
      <c r="I25" s="32">
        <f>C25/C24*100</f>
        <v>55.870942482915723</v>
      </c>
      <c r="J25" s="38">
        <f t="shared" ref="J25:L25" si="12">D25/D24*100</f>
        <v>68.857142857142861</v>
      </c>
      <c r="K25" s="38">
        <f t="shared" si="12"/>
        <v>64.175008072328055</v>
      </c>
      <c r="L25" s="38">
        <f t="shared" si="12"/>
        <v>66.964285714285708</v>
      </c>
    </row>
    <row r="26" spans="1:12" s="18" customFormat="1" ht="19.899999999999999" customHeight="1" x14ac:dyDescent="0.4">
      <c r="A26" s="15"/>
      <c r="B26" s="16" t="s">
        <v>8</v>
      </c>
      <c r="C26" s="17">
        <v>24797</v>
      </c>
      <c r="D26" s="19">
        <v>109</v>
      </c>
      <c r="E26" s="19">
        <v>6657</v>
      </c>
      <c r="F26" s="19">
        <v>37</v>
      </c>
      <c r="G26" s="15"/>
      <c r="H26" s="16" t="s">
        <v>8</v>
      </c>
      <c r="I26" s="32">
        <f>C26/C24*100</f>
        <v>44.129057517084277</v>
      </c>
      <c r="J26" s="38">
        <f t="shared" ref="J26:L26" si="13">D26/D24*100</f>
        <v>31.142857142857146</v>
      </c>
      <c r="K26" s="38">
        <f t="shared" si="13"/>
        <v>35.824991927671938</v>
      </c>
      <c r="L26" s="38">
        <f t="shared" si="13"/>
        <v>33.035714285714285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88977</v>
      </c>
      <c r="D27" s="34">
        <f>SUM(D28:D29)</f>
        <v>622</v>
      </c>
      <c r="E27" s="34">
        <f>SUM(E28:E29)</f>
        <v>31330</v>
      </c>
      <c r="F27" s="34">
        <f>SUM(F28:F29)</f>
        <v>189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47105</v>
      </c>
      <c r="D28" s="19">
        <v>405</v>
      </c>
      <c r="E28" s="19">
        <v>19099</v>
      </c>
      <c r="F28" s="19">
        <v>123</v>
      </c>
      <c r="H28" s="16" t="s">
        <v>7</v>
      </c>
      <c r="I28" s="32">
        <f>C28/C27*100</f>
        <v>52.940647583083269</v>
      </c>
      <c r="J28" s="38">
        <f t="shared" ref="J28:L28" si="14">D28/D27*100</f>
        <v>65.112540192926048</v>
      </c>
      <c r="K28" s="38">
        <f t="shared" si="14"/>
        <v>60.960740504308973</v>
      </c>
      <c r="L28" s="38">
        <f t="shared" si="14"/>
        <v>65.079365079365076</v>
      </c>
    </row>
    <row r="29" spans="1:12" s="18" customFormat="1" ht="19.899999999999999" customHeight="1" x14ac:dyDescent="0.4">
      <c r="A29" s="15"/>
      <c r="B29" s="16" t="s">
        <v>8</v>
      </c>
      <c r="C29" s="17">
        <v>41872</v>
      </c>
      <c r="D29" s="19">
        <v>217</v>
      </c>
      <c r="E29" s="19">
        <v>12231</v>
      </c>
      <c r="F29" s="19">
        <v>66</v>
      </c>
      <c r="G29" s="15"/>
      <c r="H29" s="16" t="s">
        <v>8</v>
      </c>
      <c r="I29" s="32">
        <f>C29/C27*100</f>
        <v>47.059352416916731</v>
      </c>
      <c r="J29" s="38">
        <f t="shared" ref="J29:L29" si="15">D29/D27*100</f>
        <v>34.887459807073959</v>
      </c>
      <c r="K29" s="38">
        <f t="shared" si="15"/>
        <v>39.039259495691034</v>
      </c>
      <c r="L29" s="38">
        <f t="shared" si="15"/>
        <v>34.920634920634917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104266</v>
      </c>
      <c r="D30" s="34">
        <f>SUM(D31:D32)</f>
        <v>851</v>
      </c>
      <c r="E30" s="34">
        <f>SUM(E31:E32)</f>
        <v>44002</v>
      </c>
      <c r="F30" s="34">
        <f>SUM(F31:F32)</f>
        <v>336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53893</v>
      </c>
      <c r="D31" s="19">
        <v>558</v>
      </c>
      <c r="E31" s="19">
        <v>26741</v>
      </c>
      <c r="F31" s="19">
        <v>241</v>
      </c>
      <c r="H31" s="16" t="s">
        <v>7</v>
      </c>
      <c r="I31" s="32">
        <f>C31/C30*100</f>
        <v>51.687990332419012</v>
      </c>
      <c r="J31" s="38">
        <f t="shared" ref="J31:L31" si="16">D31/D30*100</f>
        <v>65.569917743830786</v>
      </c>
      <c r="K31" s="38">
        <f t="shared" si="16"/>
        <v>60.772237625562475</v>
      </c>
      <c r="L31" s="38">
        <f t="shared" si="16"/>
        <v>71.726190476190482</v>
      </c>
    </row>
    <row r="32" spans="1:12" s="18" customFormat="1" ht="19.899999999999999" customHeight="1" x14ac:dyDescent="0.4">
      <c r="A32" s="15"/>
      <c r="B32" s="16" t="s">
        <v>8</v>
      </c>
      <c r="C32" s="17">
        <v>50373</v>
      </c>
      <c r="D32" s="19">
        <v>293</v>
      </c>
      <c r="E32" s="19">
        <v>17261</v>
      </c>
      <c r="F32" s="19">
        <v>95</v>
      </c>
      <c r="G32" s="15"/>
      <c r="H32" s="16" t="s">
        <v>8</v>
      </c>
      <c r="I32" s="32">
        <f>C32/C30*100</f>
        <v>48.312009667580995</v>
      </c>
      <c r="J32" s="38">
        <f t="shared" ref="J32:L32" si="17">D32/D30*100</f>
        <v>34.430082256169214</v>
      </c>
      <c r="K32" s="38">
        <f t="shared" si="17"/>
        <v>39.227762374437525</v>
      </c>
      <c r="L32" s="38">
        <f t="shared" si="17"/>
        <v>28.273809523809522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103816</v>
      </c>
      <c r="D33" s="34">
        <f>SUM(D34:D35)</f>
        <v>1016</v>
      </c>
      <c r="E33" s="34">
        <f>SUM(E34:E35)</f>
        <v>50003</v>
      </c>
      <c r="F33" s="34">
        <f>SUM(F34:F35)</f>
        <v>346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51459</v>
      </c>
      <c r="D34" s="19">
        <v>631</v>
      </c>
      <c r="E34" s="19">
        <v>28549</v>
      </c>
      <c r="F34" s="19">
        <v>213</v>
      </c>
      <c r="H34" s="16" t="s">
        <v>7</v>
      </c>
      <c r="I34" s="32">
        <f>C34/C33*100</f>
        <v>49.567504045619174</v>
      </c>
      <c r="J34" s="38">
        <f t="shared" ref="J34:L34" si="18">D34/D33*100</f>
        <v>62.106299212598429</v>
      </c>
      <c r="K34" s="38">
        <f t="shared" si="18"/>
        <v>57.094574325540471</v>
      </c>
      <c r="L34" s="38">
        <f t="shared" si="18"/>
        <v>61.560693641618499</v>
      </c>
    </row>
    <row r="35" spans="1:12" s="18" customFormat="1" ht="19.899999999999999" customHeight="1" x14ac:dyDescent="0.4">
      <c r="A35" s="15"/>
      <c r="B35" s="16" t="s">
        <v>8</v>
      </c>
      <c r="C35" s="17">
        <v>52357</v>
      </c>
      <c r="D35" s="19">
        <v>385</v>
      </c>
      <c r="E35" s="19">
        <v>21454</v>
      </c>
      <c r="F35" s="19">
        <v>133</v>
      </c>
      <c r="G35" s="15"/>
      <c r="H35" s="16" t="s">
        <v>8</v>
      </c>
      <c r="I35" s="32">
        <f>C35/C33*100</f>
        <v>50.432495954380826</v>
      </c>
      <c r="J35" s="38">
        <f t="shared" ref="J35:L35" si="19">D35/D33*100</f>
        <v>37.893700787401571</v>
      </c>
      <c r="K35" s="38">
        <f t="shared" si="19"/>
        <v>42.905425674459529</v>
      </c>
      <c r="L35" s="38">
        <f t="shared" si="19"/>
        <v>38.439306358381501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108470</v>
      </c>
      <c r="D36" s="34">
        <f>SUM(D37:D38)</f>
        <v>1330</v>
      </c>
      <c r="E36" s="34">
        <f>SUM(E37:E38)</f>
        <v>61896</v>
      </c>
      <c r="F36" s="34">
        <f>SUM(F37:F38)</f>
        <v>484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52428</v>
      </c>
      <c r="D37" s="19">
        <v>815</v>
      </c>
      <c r="E37" s="19">
        <v>35023</v>
      </c>
      <c r="F37" s="19">
        <v>299</v>
      </c>
      <c r="H37" s="16" t="s">
        <v>7</v>
      </c>
      <c r="I37" s="32">
        <f>C37/C36*100</f>
        <v>48.334101594911033</v>
      </c>
      <c r="J37" s="38">
        <f t="shared" ref="J37:L37" si="20">D37/D36*100</f>
        <v>61.278195488721806</v>
      </c>
      <c r="K37" s="38">
        <f t="shared" si="20"/>
        <v>56.583624143724954</v>
      </c>
      <c r="L37" s="38">
        <f t="shared" si="20"/>
        <v>61.776859504132233</v>
      </c>
    </row>
    <row r="38" spans="1:12" s="18" customFormat="1" ht="19.899999999999999" customHeight="1" x14ac:dyDescent="0.4">
      <c r="A38" s="15"/>
      <c r="B38" s="16" t="s">
        <v>8</v>
      </c>
      <c r="C38" s="17">
        <v>56042</v>
      </c>
      <c r="D38" s="19">
        <v>515</v>
      </c>
      <c r="E38" s="19">
        <v>26873</v>
      </c>
      <c r="F38" s="19">
        <v>185</v>
      </c>
      <c r="G38" s="15"/>
      <c r="H38" s="16" t="s">
        <v>8</v>
      </c>
      <c r="I38" s="32">
        <f>C38/C36*100</f>
        <v>51.66589840508896</v>
      </c>
      <c r="J38" s="38">
        <f t="shared" ref="J38:L38" si="21">D38/D36*100</f>
        <v>38.721804511278194</v>
      </c>
      <c r="K38" s="38">
        <f t="shared" si="21"/>
        <v>43.416375856275039</v>
      </c>
      <c r="L38" s="38">
        <f t="shared" si="21"/>
        <v>38.223140495867767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105008</v>
      </c>
      <c r="D39" s="34">
        <f>SUM(D40:D41)</f>
        <v>1604</v>
      </c>
      <c r="E39" s="34">
        <f>SUM(E40:E41)</f>
        <v>68812</v>
      </c>
      <c r="F39" s="34">
        <f>SUM(F40:F41)</f>
        <v>579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50478</v>
      </c>
      <c r="D40" s="19">
        <v>967</v>
      </c>
      <c r="E40" s="19">
        <v>38510</v>
      </c>
      <c r="F40" s="19">
        <v>341</v>
      </c>
      <c r="H40" s="16" t="s">
        <v>7</v>
      </c>
      <c r="I40" s="32">
        <f>C40/C39*100</f>
        <v>48.07062319061405</v>
      </c>
      <c r="J40" s="38">
        <f t="shared" ref="J40:L40" si="22">D40/D39*100</f>
        <v>60.286783042394006</v>
      </c>
      <c r="K40" s="38">
        <f t="shared" si="22"/>
        <v>55.964076033250009</v>
      </c>
      <c r="L40" s="38">
        <f t="shared" si="22"/>
        <v>58.894645941278071</v>
      </c>
    </row>
    <row r="41" spans="1:12" s="18" customFormat="1" ht="19.899999999999999" customHeight="1" x14ac:dyDescent="0.4">
      <c r="A41" s="15"/>
      <c r="B41" s="16" t="s">
        <v>8</v>
      </c>
      <c r="C41" s="17">
        <v>54530</v>
      </c>
      <c r="D41" s="19">
        <v>637</v>
      </c>
      <c r="E41" s="19">
        <v>30302</v>
      </c>
      <c r="F41" s="19">
        <v>238</v>
      </c>
      <c r="G41" s="15"/>
      <c r="H41" s="16" t="s">
        <v>8</v>
      </c>
      <c r="I41" s="32">
        <f>C41/C39*100</f>
        <v>51.92937680938595</v>
      </c>
      <c r="J41" s="38">
        <f t="shared" ref="J41:L41" si="23">D41/D39*100</f>
        <v>39.713216957605987</v>
      </c>
      <c r="K41" s="38">
        <f t="shared" si="23"/>
        <v>44.035923966749984</v>
      </c>
      <c r="L41" s="38">
        <f t="shared" si="23"/>
        <v>41.105354058721929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89494</v>
      </c>
      <c r="D42" s="34">
        <f>SUM(D43:D44)</f>
        <v>1592</v>
      </c>
      <c r="E42" s="34">
        <f>SUM(E43:E44)</f>
        <v>65838</v>
      </c>
      <c r="F42" s="34">
        <f>SUM(F43:F44)</f>
        <v>599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42660</v>
      </c>
      <c r="D43" s="19">
        <v>996</v>
      </c>
      <c r="E43" s="19">
        <v>38022</v>
      </c>
      <c r="F43" s="19">
        <v>403</v>
      </c>
      <c r="H43" s="16" t="s">
        <v>7</v>
      </c>
      <c r="I43" s="32">
        <f>C43/C42*100</f>
        <v>47.668000089391462</v>
      </c>
      <c r="J43" s="38">
        <f t="shared" ref="J43:L43" si="24">D43/D42*100</f>
        <v>62.562814070351756</v>
      </c>
      <c r="K43" s="38">
        <f t="shared" si="24"/>
        <v>57.750842978219261</v>
      </c>
      <c r="L43" s="38">
        <f t="shared" si="24"/>
        <v>67.278797996661098</v>
      </c>
    </row>
    <row r="44" spans="1:12" s="18" customFormat="1" ht="19.899999999999999" customHeight="1" x14ac:dyDescent="0.4">
      <c r="A44" s="20"/>
      <c r="B44" s="16" t="s">
        <v>8</v>
      </c>
      <c r="C44" s="17">
        <v>46834</v>
      </c>
      <c r="D44" s="19">
        <v>596</v>
      </c>
      <c r="E44" s="19">
        <v>27816</v>
      </c>
      <c r="F44" s="19">
        <v>196</v>
      </c>
      <c r="G44" s="20"/>
      <c r="H44" s="16" t="s">
        <v>8</v>
      </c>
      <c r="I44" s="32">
        <f>C44/C42*100</f>
        <v>52.331999910608531</v>
      </c>
      <c r="J44" s="38">
        <f t="shared" ref="J44:L44" si="25">D44/D42*100</f>
        <v>37.437185929648244</v>
      </c>
      <c r="K44" s="38">
        <f t="shared" si="25"/>
        <v>42.249157021780739</v>
      </c>
      <c r="L44" s="38">
        <f t="shared" si="25"/>
        <v>32.721202003338902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67471</v>
      </c>
      <c r="D45" s="34">
        <f>SUM(D46:D47)</f>
        <v>1259</v>
      </c>
      <c r="E45" s="34">
        <f>SUM(E46:E47)</f>
        <v>53452</v>
      </c>
      <c r="F45" s="34">
        <f>SUM(F46:F47)</f>
        <v>504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6">SUM(J46:J47)</f>
        <v>100</v>
      </c>
      <c r="K45" s="37">
        <f t="shared" si="26"/>
        <v>100</v>
      </c>
      <c r="L45" s="37">
        <f t="shared" si="26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31812</v>
      </c>
      <c r="D46" s="19">
        <v>784</v>
      </c>
      <c r="E46" s="19">
        <v>30996</v>
      </c>
      <c r="F46" s="19">
        <v>348</v>
      </c>
      <c r="G46" s="20"/>
      <c r="H46" s="21" t="s">
        <v>7</v>
      </c>
      <c r="I46" s="32">
        <f>C46/C45*100</f>
        <v>47.149145558832686</v>
      </c>
      <c r="J46" s="38">
        <f t="shared" ref="J46:L46" si="27">D46/D45*100</f>
        <v>62.271644162033354</v>
      </c>
      <c r="K46" s="38">
        <f t="shared" si="27"/>
        <v>57.988475641697221</v>
      </c>
      <c r="L46" s="38">
        <f t="shared" si="27"/>
        <v>69.047619047619051</v>
      </c>
    </row>
    <row r="47" spans="1:12" s="18" customFormat="1" ht="19.899999999999999" customHeight="1" x14ac:dyDescent="0.4">
      <c r="A47" s="20"/>
      <c r="B47" s="16" t="s">
        <v>8</v>
      </c>
      <c r="C47" s="17">
        <v>35659</v>
      </c>
      <c r="D47" s="19">
        <v>475</v>
      </c>
      <c r="E47" s="19">
        <v>22456</v>
      </c>
      <c r="F47" s="19">
        <v>156</v>
      </c>
      <c r="G47" s="20"/>
      <c r="H47" s="21" t="s">
        <v>8</v>
      </c>
      <c r="I47" s="32">
        <f>C47/C45*100</f>
        <v>52.850854441167314</v>
      </c>
      <c r="J47" s="38">
        <f t="shared" ref="J47:L47" si="28">D47/D45*100</f>
        <v>37.728355837966646</v>
      </c>
      <c r="K47" s="38">
        <f t="shared" si="28"/>
        <v>42.011524358302779</v>
      </c>
      <c r="L47" s="38">
        <f t="shared" si="28"/>
        <v>30.952380952380953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34480</v>
      </c>
      <c r="D48" s="34">
        <f>SUM(D49:D50)</f>
        <v>675</v>
      </c>
      <c r="E48" s="34">
        <f>SUM(E49:E50)</f>
        <v>30600</v>
      </c>
      <c r="F48" s="34">
        <f>SUM(F49:F50)</f>
        <v>317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29">SUM(J49:J50)</f>
        <v>100</v>
      </c>
      <c r="K48" s="37">
        <f t="shared" si="29"/>
        <v>100</v>
      </c>
      <c r="L48" s="37">
        <f t="shared" si="29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16332</v>
      </c>
      <c r="D49" s="19">
        <v>423</v>
      </c>
      <c r="E49" s="19">
        <v>17447</v>
      </c>
      <c r="F49" s="19">
        <v>205</v>
      </c>
      <c r="G49" s="20"/>
      <c r="H49" s="21" t="s">
        <v>7</v>
      </c>
      <c r="I49" s="32">
        <f>C49/C48*100</f>
        <v>47.366589327146173</v>
      </c>
      <c r="J49" s="38">
        <f t="shared" ref="J49:L49" si="30">D49/D48*100</f>
        <v>62.666666666666671</v>
      </c>
      <c r="K49" s="38">
        <f t="shared" si="30"/>
        <v>57.01633986928104</v>
      </c>
      <c r="L49" s="38">
        <f t="shared" si="30"/>
        <v>64.66876971608832</v>
      </c>
    </row>
    <row r="50" spans="1:12" s="18" customFormat="1" ht="19.899999999999999" customHeight="1" x14ac:dyDescent="0.4">
      <c r="A50" s="20"/>
      <c r="B50" s="16" t="s">
        <v>8</v>
      </c>
      <c r="C50" s="17">
        <v>18148</v>
      </c>
      <c r="D50" s="19">
        <v>252</v>
      </c>
      <c r="E50" s="19">
        <v>13153</v>
      </c>
      <c r="F50" s="19">
        <v>112</v>
      </c>
      <c r="G50" s="20"/>
      <c r="H50" s="21" t="s">
        <v>8</v>
      </c>
      <c r="I50" s="32">
        <f>C50/C48*100</f>
        <v>52.633410672853827</v>
      </c>
      <c r="J50" s="38">
        <f t="shared" ref="J50:L50" si="31">D50/D48*100</f>
        <v>37.333333333333336</v>
      </c>
      <c r="K50" s="38">
        <f t="shared" si="31"/>
        <v>42.983660130718953</v>
      </c>
      <c r="L50" s="38">
        <f t="shared" si="31"/>
        <v>35.331230283911673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40459</v>
      </c>
      <c r="D51" s="34">
        <f>SUM(D52:D53)</f>
        <v>1002</v>
      </c>
      <c r="E51" s="34">
        <f>SUM(E52:E53)</f>
        <v>41733</v>
      </c>
      <c r="F51" s="34">
        <f>SUM(F52:F53)</f>
        <v>399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2">SUM(J52:J53)</f>
        <v>100</v>
      </c>
      <c r="K51" s="37">
        <f t="shared" si="32"/>
        <v>100</v>
      </c>
      <c r="L51" s="37">
        <f t="shared" si="32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20029</v>
      </c>
      <c r="D52" s="19">
        <v>608</v>
      </c>
      <c r="E52" s="19">
        <v>23401</v>
      </c>
      <c r="F52" s="19">
        <v>244</v>
      </c>
      <c r="G52" s="20"/>
      <c r="H52" s="21" t="s">
        <v>7</v>
      </c>
      <c r="I52" s="32">
        <f>C52/C51*100</f>
        <v>49.504436590128279</v>
      </c>
      <c r="J52" s="38">
        <f t="shared" ref="J52:L52" si="33">D52/D51*100</f>
        <v>60.678642714570863</v>
      </c>
      <c r="K52" s="38">
        <f t="shared" si="33"/>
        <v>56.073131574533342</v>
      </c>
      <c r="L52" s="38">
        <f t="shared" si="33"/>
        <v>61.152882205513784</v>
      </c>
    </row>
    <row r="53" spans="1:12" s="18" customFormat="1" ht="19.899999999999999" customHeight="1" x14ac:dyDescent="0.4">
      <c r="A53" s="20"/>
      <c r="B53" s="16" t="s">
        <v>8</v>
      </c>
      <c r="C53" s="17">
        <v>20430</v>
      </c>
      <c r="D53" s="19">
        <v>394</v>
      </c>
      <c r="E53" s="19">
        <v>18332</v>
      </c>
      <c r="F53" s="19">
        <v>155</v>
      </c>
      <c r="G53" s="20"/>
      <c r="H53" s="21" t="s">
        <v>8</v>
      </c>
      <c r="I53" s="32">
        <f>C53/C51*100</f>
        <v>50.495563409871721</v>
      </c>
      <c r="J53" s="38">
        <f t="shared" ref="J53:L53" si="34">D53/D51*100</f>
        <v>39.321357285429144</v>
      </c>
      <c r="K53" s="38">
        <f t="shared" si="34"/>
        <v>43.926868425466658</v>
      </c>
      <c r="L53" s="38">
        <f t="shared" si="34"/>
        <v>38.847117794486216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2020</v>
      </c>
      <c r="D54" s="34">
        <f>SUM(D55:D56)</f>
        <v>16</v>
      </c>
      <c r="E54" s="34">
        <f>SUM(E55:E56)</f>
        <v>375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1612</v>
      </c>
      <c r="D55" s="19">
        <v>13</v>
      </c>
      <c r="E55" s="19">
        <v>288</v>
      </c>
      <c r="F55" s="19">
        <v>3</v>
      </c>
      <c r="H55" s="16" t="s">
        <v>7</v>
      </c>
      <c r="I55" s="32">
        <f>C55/C54*100</f>
        <v>79.801980198019805</v>
      </c>
      <c r="J55" s="38">
        <f t="shared" ref="J55:L55" si="35">D55/D54*100</f>
        <v>81.25</v>
      </c>
      <c r="K55" s="38">
        <f t="shared" si="35"/>
        <v>76.8</v>
      </c>
      <c r="L55" s="38">
        <f t="shared" si="35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408</v>
      </c>
      <c r="D56" s="24">
        <v>3</v>
      </c>
      <c r="E56" s="24">
        <v>87</v>
      </c>
      <c r="F56" s="24">
        <v>1</v>
      </c>
      <c r="G56" s="22"/>
      <c r="H56" s="23" t="s">
        <v>8</v>
      </c>
      <c r="I56" s="33">
        <f>C56/C54*100</f>
        <v>20.198019801980198</v>
      </c>
      <c r="J56" s="39">
        <f t="shared" ref="J56:L56" si="36">D56/D54*100</f>
        <v>18.75</v>
      </c>
      <c r="K56" s="39">
        <f t="shared" si="36"/>
        <v>23.200000000000003</v>
      </c>
      <c r="L56" s="39">
        <f t="shared" si="36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57:F57"/>
    <mergeCell ref="G57:L57"/>
    <mergeCell ref="A58:F58"/>
    <mergeCell ref="G58:L58"/>
    <mergeCell ref="A59:F59"/>
    <mergeCell ref="G59:L59"/>
    <mergeCell ref="A4:B4"/>
    <mergeCell ref="G4:H4"/>
    <mergeCell ref="A1:F1"/>
    <mergeCell ref="G1:L1"/>
    <mergeCell ref="A2:F2"/>
    <mergeCell ref="G2:L2"/>
    <mergeCell ref="K3:L3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view="pageBreakPreview" zoomScale="80" zoomScaleNormal="83" zoomScaleSheetLayoutView="80" workbookViewId="0">
      <selection activeCell="Q17" sqref="Q17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62</v>
      </c>
      <c r="B2" s="44"/>
      <c r="C2" s="44"/>
      <c r="D2" s="44"/>
      <c r="E2" s="44"/>
      <c r="F2" s="44"/>
      <c r="G2" s="44" t="s">
        <v>62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f>SUM(C7:C8)</f>
        <v>885081</v>
      </c>
      <c r="D6" s="34">
        <f>SUM(D7:D8)</f>
        <v>10860</v>
      </c>
      <c r="E6" s="34">
        <f>SUM(E7:E8)</f>
        <v>525100</v>
      </c>
      <c r="F6" s="34">
        <f>SUM(F7:F8)</f>
        <v>4318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446213</v>
      </c>
      <c r="D7" s="19">
        <v>6808</v>
      </c>
      <c r="E7" s="19">
        <v>305373</v>
      </c>
      <c r="F7" s="19">
        <v>2805</v>
      </c>
      <c r="G7" s="15"/>
      <c r="H7" s="16" t="s">
        <v>7</v>
      </c>
      <c r="I7" s="32">
        <f>C7/C6*100</f>
        <v>50.414933774422913</v>
      </c>
      <c r="J7" s="38">
        <f t="shared" ref="J7:K7" si="0">D7/D6*100</f>
        <v>62.688766114180481</v>
      </c>
      <c r="K7" s="38">
        <f t="shared" si="0"/>
        <v>58.155208531708247</v>
      </c>
      <c r="L7" s="38">
        <f>F7/F6*100</f>
        <v>64.960629921259837</v>
      </c>
    </row>
    <row r="8" spans="1:12" s="18" customFormat="1" ht="19.899999999999999" customHeight="1" x14ac:dyDescent="0.4">
      <c r="A8" s="15"/>
      <c r="B8" s="16" t="s">
        <v>8</v>
      </c>
      <c r="C8" s="17">
        <v>438868</v>
      </c>
      <c r="D8" s="19">
        <v>4052</v>
      </c>
      <c r="E8" s="19">
        <v>219727</v>
      </c>
      <c r="F8" s="19">
        <v>1513</v>
      </c>
      <c r="G8" s="15"/>
      <c r="H8" s="16" t="s">
        <v>8</v>
      </c>
      <c r="I8" s="32">
        <f>C8/C6*100</f>
        <v>49.585066225577094</v>
      </c>
      <c r="J8" s="38">
        <f t="shared" ref="J8:L8" si="1">D8/D6*100</f>
        <v>37.311233885819526</v>
      </c>
      <c r="K8" s="38">
        <f t="shared" si="1"/>
        <v>41.844791468291753</v>
      </c>
      <c r="L8" s="38">
        <f t="shared" si="1"/>
        <v>35.039370078740156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744</v>
      </c>
      <c r="D9" s="34">
        <f>SUM(D10:D11)</f>
        <v>8</v>
      </c>
      <c r="E9" s="34">
        <f>SUM(E10:E11)</f>
        <v>330</v>
      </c>
      <c r="F9" s="34">
        <f>SUM(F10:F11)</f>
        <v>2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19.899999999999999" customHeight="1" x14ac:dyDescent="0.4">
      <c r="A10" s="15"/>
      <c r="B10" s="16" t="s">
        <v>7</v>
      </c>
      <c r="C10" s="17">
        <v>484</v>
      </c>
      <c r="D10" s="19">
        <v>6</v>
      </c>
      <c r="E10" s="19">
        <v>262</v>
      </c>
      <c r="F10" s="19">
        <v>2</v>
      </c>
      <c r="G10" s="15"/>
      <c r="H10" s="16" t="s">
        <v>7</v>
      </c>
      <c r="I10" s="32">
        <f>C10/C9*100</f>
        <v>65.053763440860209</v>
      </c>
      <c r="J10" s="38">
        <f t="shared" ref="J10:L10" si="2">D10/D9*100</f>
        <v>75</v>
      </c>
      <c r="K10" s="38">
        <f t="shared" si="2"/>
        <v>79.393939393939391</v>
      </c>
      <c r="L10" s="38">
        <f t="shared" si="2"/>
        <v>100</v>
      </c>
    </row>
    <row r="11" spans="1:12" s="18" customFormat="1" ht="19.899999999999999" customHeight="1" x14ac:dyDescent="0.4">
      <c r="A11" s="15"/>
      <c r="B11" s="16" t="s">
        <v>8</v>
      </c>
      <c r="C11" s="17">
        <v>260</v>
      </c>
      <c r="D11" s="19">
        <v>2</v>
      </c>
      <c r="E11" s="19">
        <v>68</v>
      </c>
      <c r="F11" s="19">
        <v>0</v>
      </c>
      <c r="G11" s="15"/>
      <c r="H11" s="16" t="s">
        <v>8</v>
      </c>
      <c r="I11" s="32">
        <f>C11/C9*100</f>
        <v>34.946236559139784</v>
      </c>
      <c r="J11" s="38">
        <f t="shared" ref="J11:L11" si="3">D11/D9*100</f>
        <v>25</v>
      </c>
      <c r="K11" s="38">
        <f t="shared" si="3"/>
        <v>20.606060606060606</v>
      </c>
      <c r="L11" s="38">
        <f t="shared" si="3"/>
        <v>0</v>
      </c>
    </row>
    <row r="12" spans="1:12" s="18" customFormat="1" ht="19.899999999999999" customHeight="1" x14ac:dyDescent="0.4">
      <c r="A12" s="15" t="s">
        <v>63</v>
      </c>
      <c r="B12" s="16" t="s">
        <v>21</v>
      </c>
      <c r="C12" s="13">
        <f>SUM(C13:C14)</f>
        <v>588</v>
      </c>
      <c r="D12" s="34">
        <f>SUM(D13:D14)</f>
        <v>6</v>
      </c>
      <c r="E12" s="34">
        <f>SUM(E13:E14)</f>
        <v>274</v>
      </c>
      <c r="F12" s="34">
        <f>SUM(F13:F14)</f>
        <v>3</v>
      </c>
      <c r="G12" s="15" t="s">
        <v>63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99.999999999999986</v>
      </c>
      <c r="L12" s="37">
        <f>SUM(L13:L14)</f>
        <v>99.999999999999986</v>
      </c>
    </row>
    <row r="13" spans="1:12" s="18" customFormat="1" ht="19.899999999999999" customHeight="1" x14ac:dyDescent="0.4">
      <c r="B13" s="16" t="s">
        <v>7</v>
      </c>
      <c r="C13" s="17">
        <v>393</v>
      </c>
      <c r="D13" s="19">
        <v>5</v>
      </c>
      <c r="E13" s="19">
        <v>208</v>
      </c>
      <c r="F13" s="19">
        <v>2</v>
      </c>
      <c r="H13" s="16" t="s">
        <v>7</v>
      </c>
      <c r="I13" s="32">
        <f>C13/C12*100</f>
        <v>66.83673469387756</v>
      </c>
      <c r="J13" s="38">
        <f>D13/D12*100</f>
        <v>83.333333333333343</v>
      </c>
      <c r="K13" s="38">
        <f t="shared" ref="K13:L13" si="4">E13/E12*100</f>
        <v>75.912408759124077</v>
      </c>
      <c r="L13" s="38">
        <f t="shared" si="4"/>
        <v>66.666666666666657</v>
      </c>
    </row>
    <row r="14" spans="1:12" s="18" customFormat="1" ht="19.899999999999999" customHeight="1" x14ac:dyDescent="0.4">
      <c r="A14" s="15"/>
      <c r="B14" s="16" t="s">
        <v>8</v>
      </c>
      <c r="C14" s="17">
        <v>195</v>
      </c>
      <c r="D14" s="19">
        <v>1</v>
      </c>
      <c r="E14" s="19">
        <v>66</v>
      </c>
      <c r="F14" s="19">
        <v>1</v>
      </c>
      <c r="G14" s="15"/>
      <c r="H14" s="16" t="s">
        <v>8</v>
      </c>
      <c r="I14" s="32">
        <f>C14/C12*100</f>
        <v>33.163265306122447</v>
      </c>
      <c r="J14" s="38">
        <f t="shared" ref="J14:L14" si="5">D14/D12*100</f>
        <v>16.666666666666664</v>
      </c>
      <c r="K14" s="38">
        <f t="shared" si="5"/>
        <v>24.087591240875913</v>
      </c>
      <c r="L14" s="38">
        <f t="shared" si="5"/>
        <v>33.333333333333329</v>
      </c>
    </row>
    <row r="15" spans="1:12" s="18" customFormat="1" ht="19.899999999999999" customHeight="1" x14ac:dyDescent="0.4">
      <c r="A15" s="15" t="s">
        <v>64</v>
      </c>
      <c r="B15" s="16" t="s">
        <v>21</v>
      </c>
      <c r="C15" s="13">
        <f>SUM(C16:C17)</f>
        <v>4820</v>
      </c>
      <c r="D15" s="34">
        <f>SUM(D16:D17)</f>
        <v>38</v>
      </c>
      <c r="E15" s="34">
        <f>SUM(E16:E17)</f>
        <v>1865</v>
      </c>
      <c r="F15" s="34">
        <f>SUM(F16:F17)</f>
        <v>14</v>
      </c>
      <c r="G15" s="15" t="s">
        <v>64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</v>
      </c>
    </row>
    <row r="16" spans="1:12" s="18" customFormat="1" ht="19.899999999999999" customHeight="1" x14ac:dyDescent="0.4">
      <c r="A16" s="15"/>
      <c r="B16" s="16" t="s">
        <v>7</v>
      </c>
      <c r="C16" s="17">
        <v>3109</v>
      </c>
      <c r="D16" s="19">
        <v>29</v>
      </c>
      <c r="E16" s="19">
        <v>1403</v>
      </c>
      <c r="F16" s="19">
        <v>11</v>
      </c>
      <c r="G16" s="15"/>
      <c r="H16" s="16" t="s">
        <v>7</v>
      </c>
      <c r="I16" s="32">
        <f>C16/C15*100</f>
        <v>64.502074688796682</v>
      </c>
      <c r="J16" s="38">
        <f t="shared" ref="J16:L16" si="6">D16/D15*100</f>
        <v>76.31578947368422</v>
      </c>
      <c r="K16" s="38">
        <f t="shared" si="6"/>
        <v>75.227882037533504</v>
      </c>
      <c r="L16" s="38">
        <f t="shared" si="6"/>
        <v>78.571428571428569</v>
      </c>
    </row>
    <row r="17" spans="1:12" s="18" customFormat="1" ht="19.899999999999999" customHeight="1" x14ac:dyDescent="0.4">
      <c r="A17" s="15"/>
      <c r="B17" s="16" t="s">
        <v>8</v>
      </c>
      <c r="C17" s="17">
        <v>1711</v>
      </c>
      <c r="D17" s="19">
        <v>9</v>
      </c>
      <c r="E17" s="19">
        <v>462</v>
      </c>
      <c r="F17" s="19">
        <v>3</v>
      </c>
      <c r="G17" s="15"/>
      <c r="H17" s="16" t="s">
        <v>8</v>
      </c>
      <c r="I17" s="32">
        <f>C17/C15*100</f>
        <v>35.497925311203318</v>
      </c>
      <c r="J17" s="38">
        <f t="shared" ref="J17:L17" si="7">D17/D15*100</f>
        <v>23.684210526315788</v>
      </c>
      <c r="K17" s="38">
        <f t="shared" si="7"/>
        <v>24.772117962466488</v>
      </c>
      <c r="L17" s="38">
        <f t="shared" si="7"/>
        <v>21.428571428571427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16598</v>
      </c>
      <c r="D18" s="34">
        <f>SUM(D19:D20)</f>
        <v>107</v>
      </c>
      <c r="E18" s="34">
        <f>SUM(E19:E20)</f>
        <v>5508</v>
      </c>
      <c r="F18" s="34">
        <f>SUM(F19:F20)</f>
        <v>37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9994</v>
      </c>
      <c r="D19" s="19">
        <v>77</v>
      </c>
      <c r="E19" s="19">
        <v>3818</v>
      </c>
      <c r="F19" s="19">
        <v>27</v>
      </c>
      <c r="H19" s="16" t="s">
        <v>7</v>
      </c>
      <c r="I19" s="32">
        <f>C19/C18*100</f>
        <v>60.212073743824554</v>
      </c>
      <c r="J19" s="38">
        <f t="shared" ref="J19:L19" si="8">D19/D18*100</f>
        <v>71.962616822429908</v>
      </c>
      <c r="K19" s="38">
        <f t="shared" si="8"/>
        <v>69.317356572258532</v>
      </c>
      <c r="L19" s="38">
        <f t="shared" si="8"/>
        <v>72.972972972972968</v>
      </c>
    </row>
    <row r="20" spans="1:12" s="18" customFormat="1" ht="19.899999999999999" customHeight="1" x14ac:dyDescent="0.4">
      <c r="A20" s="15"/>
      <c r="B20" s="16" t="s">
        <v>8</v>
      </c>
      <c r="C20" s="17">
        <v>6604</v>
      </c>
      <c r="D20" s="19">
        <v>30</v>
      </c>
      <c r="E20" s="19">
        <v>1690</v>
      </c>
      <c r="F20" s="19">
        <v>10</v>
      </c>
      <c r="G20" s="15"/>
      <c r="H20" s="16" t="s">
        <v>8</v>
      </c>
      <c r="I20" s="32">
        <f>C20/C18*100</f>
        <v>39.787926256175446</v>
      </c>
      <c r="J20" s="38">
        <f t="shared" ref="J20:L20" si="9">D20/D18*100</f>
        <v>28.037383177570092</v>
      </c>
      <c r="K20" s="38">
        <f t="shared" si="9"/>
        <v>30.682643427741468</v>
      </c>
      <c r="L20" s="38">
        <f t="shared" si="9"/>
        <v>27.027027027027028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40059</v>
      </c>
      <c r="D21" s="34">
        <f>SUM(D22:D23)</f>
        <v>224</v>
      </c>
      <c r="E21" s="34">
        <f>SUM(E22:E23)</f>
        <v>13361</v>
      </c>
      <c r="F21" s="34">
        <f>SUM(F22:F23)</f>
        <v>93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</v>
      </c>
      <c r="K21" s="37">
        <f>SUM(K22:K23)</f>
        <v>99.999999999999986</v>
      </c>
      <c r="L21" s="37">
        <f>SUM(L22:L23)</f>
        <v>99.999999999999986</v>
      </c>
    </row>
    <row r="22" spans="1:12" s="18" customFormat="1" ht="19.899999999999999" customHeight="1" x14ac:dyDescent="0.4">
      <c r="B22" s="16" t="s">
        <v>7</v>
      </c>
      <c r="C22" s="17">
        <v>22984</v>
      </c>
      <c r="D22" s="19">
        <v>154</v>
      </c>
      <c r="E22" s="19">
        <v>8713</v>
      </c>
      <c r="F22" s="19">
        <v>62</v>
      </c>
      <c r="H22" s="16" t="s">
        <v>7</v>
      </c>
      <c r="I22" s="32">
        <f>C22/C21*100</f>
        <v>57.375371327292243</v>
      </c>
      <c r="J22" s="38">
        <f t="shared" ref="J22:L22" si="10">D22/D21*100</f>
        <v>68.75</v>
      </c>
      <c r="K22" s="38">
        <f t="shared" si="10"/>
        <v>65.212184716712812</v>
      </c>
      <c r="L22" s="38">
        <f t="shared" si="10"/>
        <v>66.666666666666657</v>
      </c>
    </row>
    <row r="23" spans="1:12" s="18" customFormat="1" ht="19.899999999999999" customHeight="1" x14ac:dyDescent="0.4">
      <c r="A23" s="15"/>
      <c r="B23" s="16" t="s">
        <v>8</v>
      </c>
      <c r="C23" s="17">
        <v>17075</v>
      </c>
      <c r="D23" s="19">
        <v>70</v>
      </c>
      <c r="E23" s="19">
        <v>4648</v>
      </c>
      <c r="F23" s="19">
        <v>31</v>
      </c>
      <c r="G23" s="15"/>
      <c r="H23" s="16" t="s">
        <v>8</v>
      </c>
      <c r="I23" s="32">
        <f>C23/C21*100</f>
        <v>42.624628672707757</v>
      </c>
      <c r="J23" s="38">
        <f t="shared" ref="J23:L23" si="11">D23/D21*100</f>
        <v>31.25</v>
      </c>
      <c r="K23" s="38">
        <f t="shared" si="11"/>
        <v>34.787815283287173</v>
      </c>
      <c r="L23" s="38">
        <f t="shared" si="11"/>
        <v>33.333333333333329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58787</v>
      </c>
      <c r="D24" s="34">
        <f>SUM(D25:D26)</f>
        <v>355</v>
      </c>
      <c r="E24" s="34">
        <f>SUM(E25:E26)</f>
        <v>20356</v>
      </c>
      <c r="F24" s="34">
        <f>SUM(F25:F26)</f>
        <v>120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99.999999999999986</v>
      </c>
    </row>
    <row r="25" spans="1:12" s="18" customFormat="1" ht="19.899999999999999" customHeight="1" x14ac:dyDescent="0.4">
      <c r="B25" s="16" t="s">
        <v>7</v>
      </c>
      <c r="C25" s="17">
        <v>32752</v>
      </c>
      <c r="D25" s="19">
        <v>243</v>
      </c>
      <c r="E25" s="19">
        <v>12904</v>
      </c>
      <c r="F25" s="19">
        <v>80</v>
      </c>
      <c r="H25" s="16" t="s">
        <v>7</v>
      </c>
      <c r="I25" s="32">
        <f>C25/C24*100</f>
        <v>55.712997771616166</v>
      </c>
      <c r="J25" s="38">
        <f t="shared" ref="J25:L25" si="12">D25/D24*100</f>
        <v>68.450704225352112</v>
      </c>
      <c r="K25" s="38">
        <f t="shared" si="12"/>
        <v>63.391629003733541</v>
      </c>
      <c r="L25" s="38">
        <f t="shared" si="12"/>
        <v>66.666666666666657</v>
      </c>
    </row>
    <row r="26" spans="1:12" s="18" customFormat="1" ht="19.899999999999999" customHeight="1" x14ac:dyDescent="0.4">
      <c r="A26" s="15"/>
      <c r="B26" s="16" t="s">
        <v>8</v>
      </c>
      <c r="C26" s="17">
        <v>26035</v>
      </c>
      <c r="D26" s="19">
        <v>112</v>
      </c>
      <c r="E26" s="19">
        <v>7452</v>
      </c>
      <c r="F26" s="19">
        <v>40</v>
      </c>
      <c r="G26" s="15"/>
      <c r="H26" s="16" t="s">
        <v>8</v>
      </c>
      <c r="I26" s="32">
        <f>C26/C24*100</f>
        <v>44.287002228383827</v>
      </c>
      <c r="J26" s="38">
        <f t="shared" ref="J26:L26" si="13">D26/D24*100</f>
        <v>31.549295774647888</v>
      </c>
      <c r="K26" s="38">
        <f t="shared" si="13"/>
        <v>36.608370996266459</v>
      </c>
      <c r="L26" s="38">
        <f t="shared" si="13"/>
        <v>33.333333333333329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87881</v>
      </c>
      <c r="D27" s="34">
        <f>SUM(D28:D29)</f>
        <v>598</v>
      </c>
      <c r="E27" s="34">
        <f>SUM(E28:E29)</f>
        <v>32682</v>
      </c>
      <c r="F27" s="34">
        <f>SUM(F28:F29)</f>
        <v>194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46657</v>
      </c>
      <c r="D28" s="19">
        <v>394</v>
      </c>
      <c r="E28" s="19">
        <v>20007</v>
      </c>
      <c r="F28" s="19">
        <v>129</v>
      </c>
      <c r="H28" s="16" t="s">
        <v>7</v>
      </c>
      <c r="I28" s="32">
        <f>C28/C27*100</f>
        <v>53.091111844425988</v>
      </c>
      <c r="J28" s="38">
        <f t="shared" ref="J28:L28" si="14">D28/D27*100</f>
        <v>65.886287625418063</v>
      </c>
      <c r="K28" s="38">
        <f t="shared" si="14"/>
        <v>61.217183770883054</v>
      </c>
      <c r="L28" s="38">
        <f t="shared" si="14"/>
        <v>66.494845360824741</v>
      </c>
    </row>
    <row r="29" spans="1:12" s="18" customFormat="1" ht="19.899999999999999" customHeight="1" x14ac:dyDescent="0.4">
      <c r="A29" s="15"/>
      <c r="B29" s="16" t="s">
        <v>8</v>
      </c>
      <c r="C29" s="17">
        <v>41224</v>
      </c>
      <c r="D29" s="19">
        <v>204</v>
      </c>
      <c r="E29" s="19">
        <v>12675</v>
      </c>
      <c r="F29" s="19">
        <v>65</v>
      </c>
      <c r="G29" s="15"/>
      <c r="H29" s="16" t="s">
        <v>8</v>
      </c>
      <c r="I29" s="32">
        <f>C29/C27*100</f>
        <v>46.908888155574012</v>
      </c>
      <c r="J29" s="38">
        <f t="shared" ref="J29:L29" si="15">D29/D27*100</f>
        <v>34.113712374581937</v>
      </c>
      <c r="K29" s="38">
        <f t="shared" si="15"/>
        <v>38.782816229116946</v>
      </c>
      <c r="L29" s="38">
        <f t="shared" si="15"/>
        <v>33.505154639175252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107744</v>
      </c>
      <c r="D30" s="34">
        <f>SUM(D31:D32)</f>
        <v>862</v>
      </c>
      <c r="E30" s="34">
        <f>SUM(E31:E32)</f>
        <v>46485</v>
      </c>
      <c r="F30" s="34">
        <f>SUM(F31:F32)</f>
        <v>311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100.00000000000001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55708</v>
      </c>
      <c r="D31" s="19">
        <v>567</v>
      </c>
      <c r="E31" s="19">
        <v>28047</v>
      </c>
      <c r="F31" s="19">
        <v>213</v>
      </c>
      <c r="H31" s="16" t="s">
        <v>7</v>
      </c>
      <c r="I31" s="32">
        <f>C31/C30*100</f>
        <v>51.704039204039212</v>
      </c>
      <c r="J31" s="38">
        <f t="shared" ref="J31:L31" si="16">D31/D30*100</f>
        <v>65.777262180974489</v>
      </c>
      <c r="K31" s="38">
        <f t="shared" si="16"/>
        <v>60.335592126492422</v>
      </c>
      <c r="L31" s="38">
        <f t="shared" si="16"/>
        <v>68.488745980707392</v>
      </c>
    </row>
    <row r="32" spans="1:12" s="18" customFormat="1" ht="19.899999999999999" customHeight="1" x14ac:dyDescent="0.4">
      <c r="A32" s="15"/>
      <c r="B32" s="16" t="s">
        <v>8</v>
      </c>
      <c r="C32" s="17">
        <v>52036</v>
      </c>
      <c r="D32" s="19">
        <v>295</v>
      </c>
      <c r="E32" s="19">
        <v>18438</v>
      </c>
      <c r="F32" s="19">
        <v>98</v>
      </c>
      <c r="G32" s="15"/>
      <c r="H32" s="16" t="s">
        <v>8</v>
      </c>
      <c r="I32" s="32">
        <f>C32/C30*100</f>
        <v>48.295960795960795</v>
      </c>
      <c r="J32" s="38">
        <f t="shared" ref="J32:L32" si="17">D32/D30*100</f>
        <v>34.222737819025525</v>
      </c>
      <c r="K32" s="38">
        <f t="shared" si="17"/>
        <v>39.664407873507585</v>
      </c>
      <c r="L32" s="38">
        <f t="shared" si="17"/>
        <v>31.511254019292608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104406</v>
      </c>
      <c r="D33" s="34">
        <f>SUM(D34:D35)</f>
        <v>1025</v>
      </c>
      <c r="E33" s="34">
        <f>SUM(E34:E35)</f>
        <v>53577</v>
      </c>
      <c r="F33" s="34">
        <f>SUM(F34:F35)</f>
        <v>420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100</v>
      </c>
    </row>
    <row r="34" spans="1:12" s="18" customFormat="1" ht="19.899999999999999" customHeight="1" x14ac:dyDescent="0.4">
      <c r="B34" s="16" t="s">
        <v>7</v>
      </c>
      <c r="C34" s="17">
        <v>51735</v>
      </c>
      <c r="D34" s="19">
        <v>646</v>
      </c>
      <c r="E34" s="19">
        <v>30994</v>
      </c>
      <c r="F34" s="19">
        <v>283</v>
      </c>
      <c r="H34" s="16" t="s">
        <v>7</v>
      </c>
      <c r="I34" s="32">
        <f>C34/C33*100</f>
        <v>49.551749899431066</v>
      </c>
      <c r="J34" s="38">
        <f t="shared" ref="J34:L34" si="18">D34/D33*100</f>
        <v>63.024390243902438</v>
      </c>
      <c r="K34" s="38">
        <f t="shared" si="18"/>
        <v>57.849450323832983</v>
      </c>
      <c r="L34" s="38">
        <f t="shared" si="18"/>
        <v>67.38095238095238</v>
      </c>
    </row>
    <row r="35" spans="1:12" s="18" customFormat="1" ht="19.899999999999999" customHeight="1" x14ac:dyDescent="0.4">
      <c r="A35" s="15"/>
      <c r="B35" s="16" t="s">
        <v>8</v>
      </c>
      <c r="C35" s="17">
        <v>52671</v>
      </c>
      <c r="D35" s="19">
        <v>379</v>
      </c>
      <c r="E35" s="19">
        <v>22583</v>
      </c>
      <c r="F35" s="19">
        <v>137</v>
      </c>
      <c r="G35" s="15"/>
      <c r="H35" s="16" t="s">
        <v>8</v>
      </c>
      <c r="I35" s="32">
        <f>C35/C33*100</f>
        <v>50.448250100568934</v>
      </c>
      <c r="J35" s="38">
        <f t="shared" ref="J35:L35" si="19">D35/D33*100</f>
        <v>36.975609756097562</v>
      </c>
      <c r="K35" s="38">
        <f t="shared" si="19"/>
        <v>42.15054967616701</v>
      </c>
      <c r="L35" s="38">
        <f t="shared" si="19"/>
        <v>32.61904761904762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109502</v>
      </c>
      <c r="D36" s="34">
        <f>SUM(D37:D38)</f>
        <v>1313</v>
      </c>
      <c r="E36" s="34">
        <f>SUM(E37:E38)</f>
        <v>65268</v>
      </c>
      <c r="F36" s="34">
        <f>SUM(F37:F38)</f>
        <v>501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53052</v>
      </c>
      <c r="D37" s="19">
        <v>808</v>
      </c>
      <c r="E37" s="19">
        <v>36853</v>
      </c>
      <c r="F37" s="19">
        <v>303</v>
      </c>
      <c r="H37" s="16" t="s">
        <v>7</v>
      </c>
      <c r="I37" s="32">
        <f>C37/C36*100</f>
        <v>48.448430165659076</v>
      </c>
      <c r="J37" s="38">
        <f t="shared" ref="J37:L37" si="20">D37/D36*100</f>
        <v>61.53846153846154</v>
      </c>
      <c r="K37" s="38">
        <f t="shared" si="20"/>
        <v>56.464117178402894</v>
      </c>
      <c r="L37" s="38">
        <f t="shared" si="20"/>
        <v>60.479041916167667</v>
      </c>
    </row>
    <row r="38" spans="1:12" s="18" customFormat="1" ht="19.899999999999999" customHeight="1" x14ac:dyDescent="0.4">
      <c r="A38" s="15"/>
      <c r="B38" s="16" t="s">
        <v>8</v>
      </c>
      <c r="C38" s="17">
        <v>56450</v>
      </c>
      <c r="D38" s="19">
        <v>505</v>
      </c>
      <c r="E38" s="19">
        <v>28415</v>
      </c>
      <c r="F38" s="19">
        <v>198</v>
      </c>
      <c r="G38" s="15"/>
      <c r="H38" s="16" t="s">
        <v>8</v>
      </c>
      <c r="I38" s="32">
        <f>C38/C36*100</f>
        <v>51.551569834340924</v>
      </c>
      <c r="J38" s="38">
        <f t="shared" ref="J38:L38" si="21">D38/D36*100</f>
        <v>38.461538461538467</v>
      </c>
      <c r="K38" s="38">
        <f t="shared" si="21"/>
        <v>43.535882821597106</v>
      </c>
      <c r="L38" s="38">
        <f t="shared" si="21"/>
        <v>39.520958083832333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107500</v>
      </c>
      <c r="D39" s="34">
        <f>SUM(D40:D41)</f>
        <v>1587</v>
      </c>
      <c r="E39" s="34">
        <f>SUM(E40:E41)</f>
        <v>71958</v>
      </c>
      <c r="F39" s="34">
        <f>SUM(F40:F41)</f>
        <v>568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51582</v>
      </c>
      <c r="D40" s="19">
        <v>960</v>
      </c>
      <c r="E40" s="19">
        <v>40568</v>
      </c>
      <c r="F40" s="19">
        <v>350</v>
      </c>
      <c r="H40" s="16" t="s">
        <v>7</v>
      </c>
      <c r="I40" s="32">
        <f>C40/C39*100</f>
        <v>47.983255813953491</v>
      </c>
      <c r="J40" s="38">
        <f t="shared" ref="J40:L40" si="22">D40/D39*100</f>
        <v>60.491493383742913</v>
      </c>
      <c r="K40" s="38">
        <f t="shared" si="22"/>
        <v>56.377331220990023</v>
      </c>
      <c r="L40" s="38">
        <f t="shared" si="22"/>
        <v>61.619718309859152</v>
      </c>
    </row>
    <row r="41" spans="1:12" s="18" customFormat="1" ht="19.899999999999999" customHeight="1" x14ac:dyDescent="0.4">
      <c r="A41" s="15"/>
      <c r="B41" s="16" t="s">
        <v>8</v>
      </c>
      <c r="C41" s="17">
        <v>55918</v>
      </c>
      <c r="D41" s="19">
        <v>627</v>
      </c>
      <c r="E41" s="19">
        <v>31390</v>
      </c>
      <c r="F41" s="19">
        <v>218</v>
      </c>
      <c r="G41" s="15"/>
      <c r="H41" s="16" t="s">
        <v>8</v>
      </c>
      <c r="I41" s="32">
        <f>C41/C39*100</f>
        <v>52.016744186046516</v>
      </c>
      <c r="J41" s="38">
        <f t="shared" ref="J41:L41" si="23">D41/D39*100</f>
        <v>39.508506616257087</v>
      </c>
      <c r="K41" s="38">
        <f t="shared" si="23"/>
        <v>43.622668779009977</v>
      </c>
      <c r="L41" s="38">
        <f t="shared" si="23"/>
        <v>38.380281690140841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91986</v>
      </c>
      <c r="D42" s="34">
        <f>SUM(D43:D44)</f>
        <v>1621</v>
      </c>
      <c r="E42" s="34">
        <f>SUM(E43:E44)</f>
        <v>71803</v>
      </c>
      <c r="F42" s="34">
        <f>SUM(F43:F44)</f>
        <v>653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43803</v>
      </c>
      <c r="D43" s="19">
        <v>1019</v>
      </c>
      <c r="E43" s="19">
        <v>41048</v>
      </c>
      <c r="F43" s="19">
        <v>425</v>
      </c>
      <c r="H43" s="16" t="s">
        <v>7</v>
      </c>
      <c r="I43" s="32">
        <f>C43/C42*100</f>
        <v>47.61920292218381</v>
      </c>
      <c r="J43" s="38">
        <f t="shared" ref="J43:L43" si="24">D43/D42*100</f>
        <v>62.862430598396045</v>
      </c>
      <c r="K43" s="38">
        <f t="shared" si="24"/>
        <v>57.167527819171902</v>
      </c>
      <c r="L43" s="38">
        <f t="shared" si="24"/>
        <v>65.084226646248084</v>
      </c>
    </row>
    <row r="44" spans="1:12" s="18" customFormat="1" ht="19.899999999999999" customHeight="1" x14ac:dyDescent="0.4">
      <c r="A44" s="20"/>
      <c r="B44" s="16" t="s">
        <v>8</v>
      </c>
      <c r="C44" s="17">
        <v>48183</v>
      </c>
      <c r="D44" s="19">
        <v>602</v>
      </c>
      <c r="E44" s="19">
        <v>30755</v>
      </c>
      <c r="F44" s="19">
        <v>228</v>
      </c>
      <c r="G44" s="20"/>
      <c r="H44" s="16" t="s">
        <v>8</v>
      </c>
      <c r="I44" s="32">
        <f>C44/C42*100</f>
        <v>52.38079707781619</v>
      </c>
      <c r="J44" s="38">
        <f t="shared" ref="J44:L44" si="25">D44/D42*100</f>
        <v>37.137569401603947</v>
      </c>
      <c r="K44" s="38">
        <f t="shared" si="25"/>
        <v>42.832472180828098</v>
      </c>
      <c r="L44" s="38">
        <f t="shared" si="25"/>
        <v>34.915773353751916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72261</v>
      </c>
      <c r="D45" s="34">
        <f>SUM(D46:D47)</f>
        <v>1367</v>
      </c>
      <c r="E45" s="34">
        <f>SUM(E46:E47)</f>
        <v>60537</v>
      </c>
      <c r="F45" s="34">
        <f>SUM(F46:F47)</f>
        <v>580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6">SUM(J46:J47)</f>
        <v>100</v>
      </c>
      <c r="K45" s="37">
        <f t="shared" si="26"/>
        <v>100</v>
      </c>
      <c r="L45" s="37">
        <f t="shared" si="26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34136</v>
      </c>
      <c r="D46" s="19">
        <v>825</v>
      </c>
      <c r="E46" s="19">
        <v>34939</v>
      </c>
      <c r="F46" s="19">
        <v>397</v>
      </c>
      <c r="G46" s="20"/>
      <c r="H46" s="21" t="s">
        <v>7</v>
      </c>
      <c r="I46" s="32">
        <f>C46/C45*100</f>
        <v>47.239866594705305</v>
      </c>
      <c r="J46" s="38">
        <f t="shared" ref="J46:L46" si="27">D46/D45*100</f>
        <v>60.351133869787851</v>
      </c>
      <c r="K46" s="38">
        <f t="shared" si="27"/>
        <v>57.715116375109432</v>
      </c>
      <c r="L46" s="38">
        <f t="shared" si="27"/>
        <v>68.448275862068968</v>
      </c>
    </row>
    <row r="47" spans="1:12" s="18" customFormat="1" ht="19.899999999999999" customHeight="1" x14ac:dyDescent="0.4">
      <c r="A47" s="20"/>
      <c r="B47" s="16" t="s">
        <v>8</v>
      </c>
      <c r="C47" s="17">
        <v>38125</v>
      </c>
      <c r="D47" s="19">
        <v>542</v>
      </c>
      <c r="E47" s="19">
        <v>25598</v>
      </c>
      <c r="F47" s="19">
        <v>183</v>
      </c>
      <c r="G47" s="20"/>
      <c r="H47" s="21" t="s">
        <v>8</v>
      </c>
      <c r="I47" s="32">
        <f>C47/C45*100</f>
        <v>52.760133405294695</v>
      </c>
      <c r="J47" s="38">
        <f t="shared" ref="J47:L47" si="28">D47/D45*100</f>
        <v>39.648866130212149</v>
      </c>
      <c r="K47" s="38">
        <f t="shared" si="28"/>
        <v>42.284883624890561</v>
      </c>
      <c r="L47" s="38">
        <f t="shared" si="28"/>
        <v>31.551724137931036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39000</v>
      </c>
      <c r="D48" s="34">
        <f>SUM(D49:D50)</f>
        <v>740</v>
      </c>
      <c r="E48" s="34">
        <f>SUM(E49:E50)</f>
        <v>35948</v>
      </c>
      <c r="F48" s="34">
        <f>SUM(F49:F50)</f>
        <v>385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29">SUM(J49:J50)</f>
        <v>100</v>
      </c>
      <c r="K48" s="37">
        <f t="shared" si="29"/>
        <v>100</v>
      </c>
      <c r="L48" s="37">
        <f t="shared" si="29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18282</v>
      </c>
      <c r="D49" s="19">
        <v>464</v>
      </c>
      <c r="E49" s="19">
        <v>20453</v>
      </c>
      <c r="F49" s="19">
        <v>250</v>
      </c>
      <c r="G49" s="20"/>
      <c r="H49" s="21" t="s">
        <v>7</v>
      </c>
      <c r="I49" s="32">
        <f>C49/C48*100</f>
        <v>46.876923076923077</v>
      </c>
      <c r="J49" s="38">
        <f t="shared" ref="J49:L49" si="30">D49/D48*100</f>
        <v>62.702702702702709</v>
      </c>
      <c r="K49" s="38">
        <f t="shared" si="30"/>
        <v>56.896072104150441</v>
      </c>
      <c r="L49" s="38">
        <f t="shared" si="30"/>
        <v>64.935064935064929</v>
      </c>
    </row>
    <row r="50" spans="1:12" s="18" customFormat="1" ht="19.899999999999999" customHeight="1" x14ac:dyDescent="0.4">
      <c r="A50" s="20"/>
      <c r="B50" s="16" t="s">
        <v>8</v>
      </c>
      <c r="C50" s="17">
        <v>20718</v>
      </c>
      <c r="D50" s="19">
        <v>276</v>
      </c>
      <c r="E50" s="19">
        <v>15495</v>
      </c>
      <c r="F50" s="19">
        <v>135</v>
      </c>
      <c r="G50" s="20"/>
      <c r="H50" s="21" t="s">
        <v>8</v>
      </c>
      <c r="I50" s="32">
        <f>C50/C48*100</f>
        <v>53.12307692307693</v>
      </c>
      <c r="J50" s="38">
        <f t="shared" ref="J50:L50" si="31">D50/D48*100</f>
        <v>37.297297297297298</v>
      </c>
      <c r="K50" s="38">
        <f t="shared" si="31"/>
        <v>43.103927895849559</v>
      </c>
      <c r="L50" s="38">
        <f t="shared" si="31"/>
        <v>35.064935064935064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41217</v>
      </c>
      <c r="D51" s="34">
        <f>SUM(D52:D53)</f>
        <v>995</v>
      </c>
      <c r="E51" s="34">
        <f>SUM(E52:E53)</f>
        <v>44773</v>
      </c>
      <c r="F51" s="34">
        <f>SUM(F52:F53)</f>
        <v>434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2">SUM(J52:J53)</f>
        <v>100</v>
      </c>
      <c r="K51" s="37">
        <f t="shared" si="32"/>
        <v>100</v>
      </c>
      <c r="L51" s="37">
        <f t="shared" si="32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19949</v>
      </c>
      <c r="D52" s="19">
        <v>598</v>
      </c>
      <c r="E52" s="19">
        <v>24865</v>
      </c>
      <c r="F52" s="19">
        <v>268</v>
      </c>
      <c r="G52" s="20"/>
      <c r="H52" s="21" t="s">
        <v>7</v>
      </c>
      <c r="I52" s="32">
        <f>C52/C51*100</f>
        <v>48.399932066865617</v>
      </c>
      <c r="J52" s="38">
        <f t="shared" ref="J52:L52" si="33">D52/D51*100</f>
        <v>60.100502512562812</v>
      </c>
      <c r="K52" s="38">
        <f t="shared" si="33"/>
        <v>55.535702320595007</v>
      </c>
      <c r="L52" s="38">
        <f t="shared" si="33"/>
        <v>61.751152073732719</v>
      </c>
    </row>
    <row r="53" spans="1:12" s="18" customFormat="1" ht="19.899999999999999" customHeight="1" x14ac:dyDescent="0.4">
      <c r="A53" s="20"/>
      <c r="B53" s="16" t="s">
        <v>8</v>
      </c>
      <c r="C53" s="17">
        <v>21268</v>
      </c>
      <c r="D53" s="19">
        <v>397</v>
      </c>
      <c r="E53" s="19">
        <v>19908</v>
      </c>
      <c r="F53" s="19">
        <v>166</v>
      </c>
      <c r="G53" s="20"/>
      <c r="H53" s="21" t="s">
        <v>8</v>
      </c>
      <c r="I53" s="32">
        <f>C53/C51*100</f>
        <v>51.600067933134383</v>
      </c>
      <c r="J53" s="38">
        <f t="shared" ref="J53:L53" si="34">D53/D51*100</f>
        <v>39.899497487437188</v>
      </c>
      <c r="K53" s="38">
        <f t="shared" si="34"/>
        <v>44.464297679404993</v>
      </c>
      <c r="L53" s="38">
        <f t="shared" si="34"/>
        <v>38.248847926267281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1988</v>
      </c>
      <c r="D54" s="34">
        <f>SUM(D55:D56)</f>
        <v>16</v>
      </c>
      <c r="E54" s="34">
        <f>SUM(E55:E56)</f>
        <v>374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1593</v>
      </c>
      <c r="D55" s="19">
        <v>13</v>
      </c>
      <c r="E55" s="19">
        <v>291</v>
      </c>
      <c r="F55" s="19">
        <v>3</v>
      </c>
      <c r="H55" s="16" t="s">
        <v>7</v>
      </c>
      <c r="I55" s="32">
        <f>C55/C54*100</f>
        <v>80.130784708249493</v>
      </c>
      <c r="J55" s="38">
        <f t="shared" ref="J55:L55" si="35">D55/D54*100</f>
        <v>81.25</v>
      </c>
      <c r="K55" s="38">
        <f t="shared" si="35"/>
        <v>77.807486631016047</v>
      </c>
      <c r="L55" s="38">
        <f t="shared" si="35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395</v>
      </c>
      <c r="D56" s="24">
        <v>3</v>
      </c>
      <c r="E56" s="24">
        <v>83</v>
      </c>
      <c r="F56" s="24">
        <v>1</v>
      </c>
      <c r="G56" s="22"/>
      <c r="H56" s="23" t="s">
        <v>8</v>
      </c>
      <c r="I56" s="33">
        <f>C56/C54*100</f>
        <v>19.869215291750503</v>
      </c>
      <c r="J56" s="39">
        <f t="shared" ref="J56:L56" si="36">D56/D54*100</f>
        <v>18.75</v>
      </c>
      <c r="K56" s="39">
        <f t="shared" si="36"/>
        <v>22.192513368983956</v>
      </c>
      <c r="L56" s="39">
        <f t="shared" si="36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4:B4"/>
    <mergeCell ref="G4:H4"/>
    <mergeCell ref="A1:F1"/>
    <mergeCell ref="G1:L1"/>
    <mergeCell ref="A2:F2"/>
    <mergeCell ref="G2:L2"/>
    <mergeCell ref="K3:L3"/>
    <mergeCell ref="A57:F57"/>
    <mergeCell ref="G57:L57"/>
    <mergeCell ref="A58:F58"/>
    <mergeCell ref="G58:L58"/>
    <mergeCell ref="A59:F59"/>
    <mergeCell ref="G59:L59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view="pageBreakPreview" zoomScale="80" zoomScaleNormal="83" zoomScaleSheetLayoutView="80" workbookViewId="0">
      <selection activeCell="E3" sqref="E3"/>
    </sheetView>
  </sheetViews>
  <sheetFormatPr defaultColWidth="9" defaultRowHeight="17" x14ac:dyDescent="0.4"/>
  <cols>
    <col min="1" max="1" width="16.7265625" style="29" customWidth="1"/>
    <col min="2" max="2" width="10.7265625" style="29" customWidth="1"/>
    <col min="3" max="5" width="16.7265625" style="2" customWidth="1"/>
    <col min="6" max="6" width="20.453125" style="2" customWidth="1"/>
    <col min="7" max="7" width="16.7265625" style="2" customWidth="1"/>
    <col min="8" max="8" width="10.7265625" style="2" customWidth="1"/>
    <col min="9" max="11" width="16.7265625" style="2" customWidth="1"/>
    <col min="12" max="12" width="20.08984375" style="2" customWidth="1"/>
    <col min="13" max="256" width="9" style="2"/>
    <col min="257" max="257" width="15.7265625" style="2" customWidth="1"/>
    <col min="258" max="258" width="8.7265625" style="2" customWidth="1"/>
    <col min="259" max="262" width="15.7265625" style="2" customWidth="1"/>
    <col min="263" max="512" width="9" style="2"/>
    <col min="513" max="513" width="15.7265625" style="2" customWidth="1"/>
    <col min="514" max="514" width="8.7265625" style="2" customWidth="1"/>
    <col min="515" max="518" width="15.7265625" style="2" customWidth="1"/>
    <col min="519" max="768" width="9" style="2"/>
    <col min="769" max="769" width="15.7265625" style="2" customWidth="1"/>
    <col min="770" max="770" width="8.7265625" style="2" customWidth="1"/>
    <col min="771" max="774" width="15.7265625" style="2" customWidth="1"/>
    <col min="775" max="1024" width="9" style="2"/>
    <col min="1025" max="1025" width="15.7265625" style="2" customWidth="1"/>
    <col min="1026" max="1026" width="8.7265625" style="2" customWidth="1"/>
    <col min="1027" max="1030" width="15.7265625" style="2" customWidth="1"/>
    <col min="1031" max="1280" width="9" style="2"/>
    <col min="1281" max="1281" width="15.7265625" style="2" customWidth="1"/>
    <col min="1282" max="1282" width="8.7265625" style="2" customWidth="1"/>
    <col min="1283" max="1286" width="15.7265625" style="2" customWidth="1"/>
    <col min="1287" max="1536" width="9" style="2"/>
    <col min="1537" max="1537" width="15.7265625" style="2" customWidth="1"/>
    <col min="1538" max="1538" width="8.7265625" style="2" customWidth="1"/>
    <col min="1539" max="1542" width="15.7265625" style="2" customWidth="1"/>
    <col min="1543" max="1792" width="9" style="2"/>
    <col min="1793" max="1793" width="15.7265625" style="2" customWidth="1"/>
    <col min="1794" max="1794" width="8.7265625" style="2" customWidth="1"/>
    <col min="1795" max="1798" width="15.7265625" style="2" customWidth="1"/>
    <col min="1799" max="2048" width="9" style="2"/>
    <col min="2049" max="2049" width="15.7265625" style="2" customWidth="1"/>
    <col min="2050" max="2050" width="8.7265625" style="2" customWidth="1"/>
    <col min="2051" max="2054" width="15.7265625" style="2" customWidth="1"/>
    <col min="2055" max="2304" width="9" style="2"/>
    <col min="2305" max="2305" width="15.7265625" style="2" customWidth="1"/>
    <col min="2306" max="2306" width="8.7265625" style="2" customWidth="1"/>
    <col min="2307" max="2310" width="15.7265625" style="2" customWidth="1"/>
    <col min="2311" max="2560" width="9" style="2"/>
    <col min="2561" max="2561" width="15.7265625" style="2" customWidth="1"/>
    <col min="2562" max="2562" width="8.7265625" style="2" customWidth="1"/>
    <col min="2563" max="2566" width="15.7265625" style="2" customWidth="1"/>
    <col min="2567" max="2816" width="9" style="2"/>
    <col min="2817" max="2817" width="15.7265625" style="2" customWidth="1"/>
    <col min="2818" max="2818" width="8.7265625" style="2" customWidth="1"/>
    <col min="2819" max="2822" width="15.7265625" style="2" customWidth="1"/>
    <col min="2823" max="3072" width="9" style="2"/>
    <col min="3073" max="3073" width="15.7265625" style="2" customWidth="1"/>
    <col min="3074" max="3074" width="8.7265625" style="2" customWidth="1"/>
    <col min="3075" max="3078" width="15.7265625" style="2" customWidth="1"/>
    <col min="3079" max="3328" width="9" style="2"/>
    <col min="3329" max="3329" width="15.7265625" style="2" customWidth="1"/>
    <col min="3330" max="3330" width="8.7265625" style="2" customWidth="1"/>
    <col min="3331" max="3334" width="15.7265625" style="2" customWidth="1"/>
    <col min="3335" max="3584" width="9" style="2"/>
    <col min="3585" max="3585" width="15.7265625" style="2" customWidth="1"/>
    <col min="3586" max="3586" width="8.7265625" style="2" customWidth="1"/>
    <col min="3587" max="3590" width="15.7265625" style="2" customWidth="1"/>
    <col min="3591" max="3840" width="9" style="2"/>
    <col min="3841" max="3841" width="15.7265625" style="2" customWidth="1"/>
    <col min="3842" max="3842" width="8.7265625" style="2" customWidth="1"/>
    <col min="3843" max="3846" width="15.7265625" style="2" customWidth="1"/>
    <col min="3847" max="4096" width="9" style="2"/>
    <col min="4097" max="4097" width="15.7265625" style="2" customWidth="1"/>
    <col min="4098" max="4098" width="8.7265625" style="2" customWidth="1"/>
    <col min="4099" max="4102" width="15.7265625" style="2" customWidth="1"/>
    <col min="4103" max="4352" width="9" style="2"/>
    <col min="4353" max="4353" width="15.7265625" style="2" customWidth="1"/>
    <col min="4354" max="4354" width="8.7265625" style="2" customWidth="1"/>
    <col min="4355" max="4358" width="15.7265625" style="2" customWidth="1"/>
    <col min="4359" max="4608" width="9" style="2"/>
    <col min="4609" max="4609" width="15.7265625" style="2" customWidth="1"/>
    <col min="4610" max="4610" width="8.7265625" style="2" customWidth="1"/>
    <col min="4611" max="4614" width="15.7265625" style="2" customWidth="1"/>
    <col min="4615" max="4864" width="9" style="2"/>
    <col min="4865" max="4865" width="15.7265625" style="2" customWidth="1"/>
    <col min="4866" max="4866" width="8.7265625" style="2" customWidth="1"/>
    <col min="4867" max="4870" width="15.7265625" style="2" customWidth="1"/>
    <col min="4871" max="5120" width="9" style="2"/>
    <col min="5121" max="5121" width="15.7265625" style="2" customWidth="1"/>
    <col min="5122" max="5122" width="8.7265625" style="2" customWidth="1"/>
    <col min="5123" max="5126" width="15.7265625" style="2" customWidth="1"/>
    <col min="5127" max="5376" width="9" style="2"/>
    <col min="5377" max="5377" width="15.7265625" style="2" customWidth="1"/>
    <col min="5378" max="5378" width="8.7265625" style="2" customWidth="1"/>
    <col min="5379" max="5382" width="15.7265625" style="2" customWidth="1"/>
    <col min="5383" max="5632" width="9" style="2"/>
    <col min="5633" max="5633" width="15.7265625" style="2" customWidth="1"/>
    <col min="5634" max="5634" width="8.7265625" style="2" customWidth="1"/>
    <col min="5635" max="5638" width="15.7265625" style="2" customWidth="1"/>
    <col min="5639" max="5888" width="9" style="2"/>
    <col min="5889" max="5889" width="15.7265625" style="2" customWidth="1"/>
    <col min="5890" max="5890" width="8.7265625" style="2" customWidth="1"/>
    <col min="5891" max="5894" width="15.7265625" style="2" customWidth="1"/>
    <col min="5895" max="6144" width="9" style="2"/>
    <col min="6145" max="6145" width="15.7265625" style="2" customWidth="1"/>
    <col min="6146" max="6146" width="8.7265625" style="2" customWidth="1"/>
    <col min="6147" max="6150" width="15.7265625" style="2" customWidth="1"/>
    <col min="6151" max="6400" width="9" style="2"/>
    <col min="6401" max="6401" width="15.7265625" style="2" customWidth="1"/>
    <col min="6402" max="6402" width="8.7265625" style="2" customWidth="1"/>
    <col min="6403" max="6406" width="15.7265625" style="2" customWidth="1"/>
    <col min="6407" max="6656" width="9" style="2"/>
    <col min="6657" max="6657" width="15.7265625" style="2" customWidth="1"/>
    <col min="6658" max="6658" width="8.7265625" style="2" customWidth="1"/>
    <col min="6659" max="6662" width="15.7265625" style="2" customWidth="1"/>
    <col min="6663" max="6912" width="9" style="2"/>
    <col min="6913" max="6913" width="15.7265625" style="2" customWidth="1"/>
    <col min="6914" max="6914" width="8.7265625" style="2" customWidth="1"/>
    <col min="6915" max="6918" width="15.7265625" style="2" customWidth="1"/>
    <col min="6919" max="7168" width="9" style="2"/>
    <col min="7169" max="7169" width="15.7265625" style="2" customWidth="1"/>
    <col min="7170" max="7170" width="8.7265625" style="2" customWidth="1"/>
    <col min="7171" max="7174" width="15.7265625" style="2" customWidth="1"/>
    <col min="7175" max="7424" width="9" style="2"/>
    <col min="7425" max="7425" width="15.7265625" style="2" customWidth="1"/>
    <col min="7426" max="7426" width="8.7265625" style="2" customWidth="1"/>
    <col min="7427" max="7430" width="15.7265625" style="2" customWidth="1"/>
    <col min="7431" max="7680" width="9" style="2"/>
    <col min="7681" max="7681" width="15.7265625" style="2" customWidth="1"/>
    <col min="7682" max="7682" width="8.7265625" style="2" customWidth="1"/>
    <col min="7683" max="7686" width="15.7265625" style="2" customWidth="1"/>
    <col min="7687" max="7936" width="9" style="2"/>
    <col min="7937" max="7937" width="15.7265625" style="2" customWidth="1"/>
    <col min="7938" max="7938" width="8.7265625" style="2" customWidth="1"/>
    <col min="7939" max="7942" width="15.7265625" style="2" customWidth="1"/>
    <col min="7943" max="8192" width="9" style="2"/>
    <col min="8193" max="8193" width="15.7265625" style="2" customWidth="1"/>
    <col min="8194" max="8194" width="8.7265625" style="2" customWidth="1"/>
    <col min="8195" max="8198" width="15.7265625" style="2" customWidth="1"/>
    <col min="8199" max="8448" width="9" style="2"/>
    <col min="8449" max="8449" width="15.7265625" style="2" customWidth="1"/>
    <col min="8450" max="8450" width="8.7265625" style="2" customWidth="1"/>
    <col min="8451" max="8454" width="15.7265625" style="2" customWidth="1"/>
    <col min="8455" max="8704" width="9" style="2"/>
    <col min="8705" max="8705" width="15.7265625" style="2" customWidth="1"/>
    <col min="8706" max="8706" width="8.7265625" style="2" customWidth="1"/>
    <col min="8707" max="8710" width="15.7265625" style="2" customWidth="1"/>
    <col min="8711" max="8960" width="9" style="2"/>
    <col min="8961" max="8961" width="15.7265625" style="2" customWidth="1"/>
    <col min="8962" max="8962" width="8.7265625" style="2" customWidth="1"/>
    <col min="8963" max="8966" width="15.7265625" style="2" customWidth="1"/>
    <col min="8967" max="9216" width="9" style="2"/>
    <col min="9217" max="9217" width="15.7265625" style="2" customWidth="1"/>
    <col min="9218" max="9218" width="8.7265625" style="2" customWidth="1"/>
    <col min="9219" max="9222" width="15.7265625" style="2" customWidth="1"/>
    <col min="9223" max="9472" width="9" style="2"/>
    <col min="9473" max="9473" width="15.7265625" style="2" customWidth="1"/>
    <col min="9474" max="9474" width="8.7265625" style="2" customWidth="1"/>
    <col min="9475" max="9478" width="15.7265625" style="2" customWidth="1"/>
    <col min="9479" max="9728" width="9" style="2"/>
    <col min="9729" max="9729" width="15.7265625" style="2" customWidth="1"/>
    <col min="9730" max="9730" width="8.7265625" style="2" customWidth="1"/>
    <col min="9731" max="9734" width="15.7265625" style="2" customWidth="1"/>
    <col min="9735" max="9984" width="9" style="2"/>
    <col min="9985" max="9985" width="15.7265625" style="2" customWidth="1"/>
    <col min="9986" max="9986" width="8.7265625" style="2" customWidth="1"/>
    <col min="9987" max="9990" width="15.7265625" style="2" customWidth="1"/>
    <col min="9991" max="10240" width="9" style="2"/>
    <col min="10241" max="10241" width="15.7265625" style="2" customWidth="1"/>
    <col min="10242" max="10242" width="8.7265625" style="2" customWidth="1"/>
    <col min="10243" max="10246" width="15.7265625" style="2" customWidth="1"/>
    <col min="10247" max="10496" width="9" style="2"/>
    <col min="10497" max="10497" width="15.7265625" style="2" customWidth="1"/>
    <col min="10498" max="10498" width="8.7265625" style="2" customWidth="1"/>
    <col min="10499" max="10502" width="15.7265625" style="2" customWidth="1"/>
    <col min="10503" max="10752" width="9" style="2"/>
    <col min="10753" max="10753" width="15.7265625" style="2" customWidth="1"/>
    <col min="10754" max="10754" width="8.7265625" style="2" customWidth="1"/>
    <col min="10755" max="10758" width="15.7265625" style="2" customWidth="1"/>
    <col min="10759" max="11008" width="9" style="2"/>
    <col min="11009" max="11009" width="15.7265625" style="2" customWidth="1"/>
    <col min="11010" max="11010" width="8.7265625" style="2" customWidth="1"/>
    <col min="11011" max="11014" width="15.7265625" style="2" customWidth="1"/>
    <col min="11015" max="11264" width="9" style="2"/>
    <col min="11265" max="11265" width="15.7265625" style="2" customWidth="1"/>
    <col min="11266" max="11266" width="8.7265625" style="2" customWidth="1"/>
    <col min="11267" max="11270" width="15.7265625" style="2" customWidth="1"/>
    <col min="11271" max="11520" width="9" style="2"/>
    <col min="11521" max="11521" width="15.7265625" style="2" customWidth="1"/>
    <col min="11522" max="11522" width="8.7265625" style="2" customWidth="1"/>
    <col min="11523" max="11526" width="15.7265625" style="2" customWidth="1"/>
    <col min="11527" max="11776" width="9" style="2"/>
    <col min="11777" max="11777" width="15.7265625" style="2" customWidth="1"/>
    <col min="11778" max="11778" width="8.7265625" style="2" customWidth="1"/>
    <col min="11779" max="11782" width="15.7265625" style="2" customWidth="1"/>
    <col min="11783" max="12032" width="9" style="2"/>
    <col min="12033" max="12033" width="15.7265625" style="2" customWidth="1"/>
    <col min="12034" max="12034" width="8.7265625" style="2" customWidth="1"/>
    <col min="12035" max="12038" width="15.7265625" style="2" customWidth="1"/>
    <col min="12039" max="12288" width="9" style="2"/>
    <col min="12289" max="12289" width="15.7265625" style="2" customWidth="1"/>
    <col min="12290" max="12290" width="8.7265625" style="2" customWidth="1"/>
    <col min="12291" max="12294" width="15.7265625" style="2" customWidth="1"/>
    <col min="12295" max="12544" width="9" style="2"/>
    <col min="12545" max="12545" width="15.7265625" style="2" customWidth="1"/>
    <col min="12546" max="12546" width="8.7265625" style="2" customWidth="1"/>
    <col min="12547" max="12550" width="15.7265625" style="2" customWidth="1"/>
    <col min="12551" max="12800" width="9" style="2"/>
    <col min="12801" max="12801" width="15.7265625" style="2" customWidth="1"/>
    <col min="12802" max="12802" width="8.7265625" style="2" customWidth="1"/>
    <col min="12803" max="12806" width="15.7265625" style="2" customWidth="1"/>
    <col min="12807" max="13056" width="9" style="2"/>
    <col min="13057" max="13057" width="15.7265625" style="2" customWidth="1"/>
    <col min="13058" max="13058" width="8.7265625" style="2" customWidth="1"/>
    <col min="13059" max="13062" width="15.7265625" style="2" customWidth="1"/>
    <col min="13063" max="13312" width="9" style="2"/>
    <col min="13313" max="13313" width="15.7265625" style="2" customWidth="1"/>
    <col min="13314" max="13314" width="8.7265625" style="2" customWidth="1"/>
    <col min="13315" max="13318" width="15.7265625" style="2" customWidth="1"/>
    <col min="13319" max="13568" width="9" style="2"/>
    <col min="13569" max="13569" width="15.7265625" style="2" customWidth="1"/>
    <col min="13570" max="13570" width="8.7265625" style="2" customWidth="1"/>
    <col min="13571" max="13574" width="15.7265625" style="2" customWidth="1"/>
    <col min="13575" max="13824" width="9" style="2"/>
    <col min="13825" max="13825" width="15.7265625" style="2" customWidth="1"/>
    <col min="13826" max="13826" width="8.7265625" style="2" customWidth="1"/>
    <col min="13827" max="13830" width="15.7265625" style="2" customWidth="1"/>
    <col min="13831" max="14080" width="9" style="2"/>
    <col min="14081" max="14081" width="15.7265625" style="2" customWidth="1"/>
    <col min="14082" max="14082" width="8.7265625" style="2" customWidth="1"/>
    <col min="14083" max="14086" width="15.7265625" style="2" customWidth="1"/>
    <col min="14087" max="14336" width="9" style="2"/>
    <col min="14337" max="14337" width="15.7265625" style="2" customWidth="1"/>
    <col min="14338" max="14338" width="8.7265625" style="2" customWidth="1"/>
    <col min="14339" max="14342" width="15.7265625" style="2" customWidth="1"/>
    <col min="14343" max="14592" width="9" style="2"/>
    <col min="14593" max="14593" width="15.7265625" style="2" customWidth="1"/>
    <col min="14594" max="14594" width="8.7265625" style="2" customWidth="1"/>
    <col min="14595" max="14598" width="15.7265625" style="2" customWidth="1"/>
    <col min="14599" max="14848" width="9" style="2"/>
    <col min="14849" max="14849" width="15.7265625" style="2" customWidth="1"/>
    <col min="14850" max="14850" width="8.7265625" style="2" customWidth="1"/>
    <col min="14851" max="14854" width="15.7265625" style="2" customWidth="1"/>
    <col min="14855" max="15104" width="9" style="2"/>
    <col min="15105" max="15105" width="15.7265625" style="2" customWidth="1"/>
    <col min="15106" max="15106" width="8.7265625" style="2" customWidth="1"/>
    <col min="15107" max="15110" width="15.7265625" style="2" customWidth="1"/>
    <col min="15111" max="15360" width="9" style="2"/>
    <col min="15361" max="15361" width="15.7265625" style="2" customWidth="1"/>
    <col min="15362" max="15362" width="8.7265625" style="2" customWidth="1"/>
    <col min="15363" max="15366" width="15.7265625" style="2" customWidth="1"/>
    <col min="15367" max="15616" width="9" style="2"/>
    <col min="15617" max="15617" width="15.7265625" style="2" customWidth="1"/>
    <col min="15618" max="15618" width="8.7265625" style="2" customWidth="1"/>
    <col min="15619" max="15622" width="15.7265625" style="2" customWidth="1"/>
    <col min="15623" max="15872" width="9" style="2"/>
    <col min="15873" max="15873" width="15.7265625" style="2" customWidth="1"/>
    <col min="15874" max="15874" width="8.7265625" style="2" customWidth="1"/>
    <col min="15875" max="15878" width="15.7265625" style="2" customWidth="1"/>
    <col min="15879" max="16128" width="9" style="2"/>
    <col min="16129" max="16129" width="15.7265625" style="2" customWidth="1"/>
    <col min="16130" max="16130" width="8.7265625" style="2" customWidth="1"/>
    <col min="16131" max="16134" width="15.7265625" style="2" customWidth="1"/>
    <col min="16135" max="16384" width="9" style="2"/>
  </cols>
  <sheetData>
    <row r="1" spans="1:12" s="1" customFormat="1" ht="34.9" customHeight="1" x14ac:dyDescent="0.45">
      <c r="A1" s="43" t="s">
        <v>25</v>
      </c>
      <c r="B1" s="43"/>
      <c r="C1" s="43"/>
      <c r="D1" s="43"/>
      <c r="E1" s="43"/>
      <c r="F1" s="43"/>
      <c r="G1" s="43" t="s">
        <v>25</v>
      </c>
      <c r="H1" s="43"/>
      <c r="I1" s="43"/>
      <c r="J1" s="43"/>
      <c r="K1" s="43"/>
      <c r="L1" s="43"/>
    </row>
    <row r="2" spans="1:12" ht="19.899999999999999" customHeight="1" x14ac:dyDescent="0.45">
      <c r="A2" s="44" t="s">
        <v>65</v>
      </c>
      <c r="B2" s="44"/>
      <c r="C2" s="44"/>
      <c r="D2" s="44"/>
      <c r="E2" s="44"/>
      <c r="F2" s="44"/>
      <c r="G2" s="44" t="s">
        <v>65</v>
      </c>
      <c r="H2" s="44"/>
      <c r="I2" s="44"/>
      <c r="J2" s="44"/>
      <c r="K2" s="44"/>
      <c r="L2" s="44"/>
    </row>
    <row r="3" spans="1:12" s="5" customFormat="1" ht="15" customHeight="1" thickBot="1" x14ac:dyDescent="0.45">
      <c r="A3" s="3"/>
      <c r="B3" s="3"/>
      <c r="C3" s="3"/>
      <c r="D3" s="3"/>
      <c r="E3" s="4" t="s">
        <v>31</v>
      </c>
      <c r="F3" s="4"/>
      <c r="G3" s="3"/>
      <c r="H3" s="3"/>
      <c r="I3" s="3"/>
      <c r="J3" s="3"/>
      <c r="K3" s="45" t="s">
        <v>26</v>
      </c>
      <c r="L3" s="45"/>
    </row>
    <row r="4" spans="1:12" ht="22.9" customHeight="1" x14ac:dyDescent="0.4">
      <c r="A4" s="46" t="s">
        <v>1</v>
      </c>
      <c r="B4" s="47"/>
      <c r="C4" s="6" t="s">
        <v>2</v>
      </c>
      <c r="D4" s="7" t="s">
        <v>3</v>
      </c>
      <c r="E4" s="7" t="s">
        <v>4</v>
      </c>
      <c r="F4" s="8" t="s">
        <v>5</v>
      </c>
      <c r="G4" s="46" t="s">
        <v>1</v>
      </c>
      <c r="H4" s="47"/>
      <c r="I4" s="6" t="s">
        <v>2</v>
      </c>
      <c r="J4" s="7" t="s">
        <v>3</v>
      </c>
      <c r="K4" s="7" t="s">
        <v>4</v>
      </c>
      <c r="L4" s="8" t="s">
        <v>5</v>
      </c>
    </row>
    <row r="5" spans="1:12" s="11" customFormat="1" ht="4.1500000000000004" customHeight="1" x14ac:dyDescent="0.4">
      <c r="A5" s="9"/>
      <c r="B5" s="10"/>
      <c r="C5" s="35"/>
      <c r="D5" s="36"/>
      <c r="E5" s="36"/>
      <c r="F5" s="36"/>
      <c r="G5" s="9"/>
      <c r="H5" s="10"/>
      <c r="I5" s="35"/>
      <c r="J5" s="36"/>
      <c r="K5" s="36"/>
      <c r="L5" s="36"/>
    </row>
    <row r="6" spans="1:12" s="14" customFormat="1" ht="19.899999999999999" customHeight="1" x14ac:dyDescent="0.4">
      <c r="A6" s="40" t="s">
        <v>30</v>
      </c>
      <c r="B6" s="12" t="s">
        <v>6</v>
      </c>
      <c r="C6" s="13">
        <f>SUM(C7:C8)</f>
        <v>1024300</v>
      </c>
      <c r="D6" s="34">
        <f>SUM(D7:D8)</f>
        <v>11059</v>
      </c>
      <c r="E6" s="34">
        <f>SUM(E7:E8)</f>
        <v>529933</v>
      </c>
      <c r="F6" s="34">
        <f>SUM(F7:F8)</f>
        <v>4226</v>
      </c>
      <c r="G6" s="40" t="s">
        <v>30</v>
      </c>
      <c r="H6" s="12" t="s">
        <v>6</v>
      </c>
      <c r="I6" s="31">
        <f>SUM(I7:I8)</f>
        <v>100</v>
      </c>
      <c r="J6" s="37">
        <f>SUM(J7:J8)</f>
        <v>100</v>
      </c>
      <c r="K6" s="37">
        <f>SUM(K7:K8)</f>
        <v>100</v>
      </c>
      <c r="L6" s="37">
        <f>SUM(L7:L8)</f>
        <v>100</v>
      </c>
    </row>
    <row r="7" spans="1:12" s="18" customFormat="1" ht="19.899999999999999" customHeight="1" x14ac:dyDescent="0.4">
      <c r="A7" s="15"/>
      <c r="B7" s="16" t="s">
        <v>7</v>
      </c>
      <c r="C7" s="17">
        <v>523690</v>
      </c>
      <c r="D7" s="19">
        <v>6907</v>
      </c>
      <c r="E7" s="19">
        <v>306765</v>
      </c>
      <c r="F7" s="19">
        <v>2736</v>
      </c>
      <c r="G7" s="15"/>
      <c r="H7" s="16" t="s">
        <v>7</v>
      </c>
      <c r="I7" s="32">
        <f>C7/C6*100</f>
        <v>51.126623059650491</v>
      </c>
      <c r="J7" s="38">
        <f t="shared" ref="J7:K7" si="0">D7/D6*100</f>
        <v>62.455918256623569</v>
      </c>
      <c r="K7" s="38">
        <f t="shared" si="0"/>
        <v>57.887506533844842</v>
      </c>
      <c r="L7" s="38">
        <f>F7/F6*100</f>
        <v>64.74207288215807</v>
      </c>
    </row>
    <row r="8" spans="1:12" s="18" customFormat="1" ht="19.899999999999999" customHeight="1" x14ac:dyDescent="0.4">
      <c r="A8" s="15"/>
      <c r="B8" s="16" t="s">
        <v>8</v>
      </c>
      <c r="C8" s="17">
        <v>500610</v>
      </c>
      <c r="D8" s="19">
        <v>4152</v>
      </c>
      <c r="E8" s="19">
        <v>223168</v>
      </c>
      <c r="F8" s="19">
        <v>1490</v>
      </c>
      <c r="G8" s="15"/>
      <c r="H8" s="16" t="s">
        <v>8</v>
      </c>
      <c r="I8" s="32">
        <f>C8/C6*100</f>
        <v>48.873376940349509</v>
      </c>
      <c r="J8" s="38">
        <f t="shared" ref="J8:L8" si="1">D8/D6*100</f>
        <v>37.544081743376431</v>
      </c>
      <c r="K8" s="38">
        <f t="shared" si="1"/>
        <v>42.112493466155158</v>
      </c>
      <c r="L8" s="38">
        <f t="shared" si="1"/>
        <v>35.25792711784193</v>
      </c>
    </row>
    <row r="9" spans="1:12" s="18" customFormat="1" ht="19.899999999999999" customHeight="1" x14ac:dyDescent="0.4">
      <c r="A9" s="15" t="s">
        <v>20</v>
      </c>
      <c r="B9" s="16" t="s">
        <v>21</v>
      </c>
      <c r="C9" s="13">
        <f>SUM(C10:C11)</f>
        <v>918</v>
      </c>
      <c r="D9" s="34">
        <f>SUM(D10:D11)</f>
        <v>7</v>
      </c>
      <c r="E9" s="34">
        <f>SUM(E10:E11)</f>
        <v>294</v>
      </c>
      <c r="F9" s="34">
        <f>SUM(F10:F11)</f>
        <v>2</v>
      </c>
      <c r="G9" s="15" t="s">
        <v>20</v>
      </c>
      <c r="H9" s="16" t="s">
        <v>21</v>
      </c>
      <c r="I9" s="31">
        <f>SUM(I10:I11)</f>
        <v>100</v>
      </c>
      <c r="J9" s="37">
        <f>SUM(J10:J11)</f>
        <v>100</v>
      </c>
      <c r="K9" s="37">
        <f>SUM(K10:K11)</f>
        <v>100</v>
      </c>
      <c r="L9" s="37">
        <f>SUM(L10:L11)</f>
        <v>100</v>
      </c>
    </row>
    <row r="10" spans="1:12" s="18" customFormat="1" ht="19.899999999999999" customHeight="1" x14ac:dyDescent="0.4">
      <c r="A10" s="15"/>
      <c r="B10" s="16" t="s">
        <v>7</v>
      </c>
      <c r="C10" s="17">
        <v>594</v>
      </c>
      <c r="D10" s="19">
        <v>5</v>
      </c>
      <c r="E10" s="19">
        <v>225</v>
      </c>
      <c r="F10" s="19">
        <v>2</v>
      </c>
      <c r="G10" s="15"/>
      <c r="H10" s="16" t="s">
        <v>7</v>
      </c>
      <c r="I10" s="32">
        <f>C10/C9*100</f>
        <v>64.705882352941174</v>
      </c>
      <c r="J10" s="38">
        <f t="shared" ref="J10:L10" si="2">D10/D9*100</f>
        <v>71.428571428571431</v>
      </c>
      <c r="K10" s="38">
        <f t="shared" si="2"/>
        <v>76.530612244897952</v>
      </c>
      <c r="L10" s="38">
        <f t="shared" si="2"/>
        <v>100</v>
      </c>
    </row>
    <row r="11" spans="1:12" s="18" customFormat="1" ht="19.899999999999999" customHeight="1" x14ac:dyDescent="0.4">
      <c r="A11" s="15"/>
      <c r="B11" s="16" t="s">
        <v>8</v>
      </c>
      <c r="C11" s="17">
        <v>324</v>
      </c>
      <c r="D11" s="19">
        <v>2</v>
      </c>
      <c r="E11" s="19">
        <v>69</v>
      </c>
      <c r="F11" s="19">
        <v>0</v>
      </c>
      <c r="G11" s="15"/>
      <c r="H11" s="16" t="s">
        <v>8</v>
      </c>
      <c r="I11" s="32">
        <f>C11/C9*100</f>
        <v>35.294117647058826</v>
      </c>
      <c r="J11" s="38">
        <f t="shared" ref="J11:L11" si="3">D11/D9*100</f>
        <v>28.571428571428569</v>
      </c>
      <c r="K11" s="38">
        <f t="shared" si="3"/>
        <v>23.469387755102041</v>
      </c>
      <c r="L11" s="38">
        <f t="shared" si="3"/>
        <v>0</v>
      </c>
    </row>
    <row r="12" spans="1:12" s="18" customFormat="1" ht="19.899999999999999" customHeight="1" x14ac:dyDescent="0.4">
      <c r="A12" s="15" t="s">
        <v>63</v>
      </c>
      <c r="B12" s="16" t="s">
        <v>21</v>
      </c>
      <c r="C12" s="13">
        <f>SUM(C13:C14)</f>
        <v>673</v>
      </c>
      <c r="D12" s="34">
        <f>SUM(D13:D14)</f>
        <v>6</v>
      </c>
      <c r="E12" s="34">
        <f>SUM(E13:E14)</f>
        <v>232</v>
      </c>
      <c r="F12" s="34">
        <f>SUM(F13:F14)</f>
        <v>1</v>
      </c>
      <c r="G12" s="15" t="s">
        <v>63</v>
      </c>
      <c r="H12" s="16" t="s">
        <v>21</v>
      </c>
      <c r="I12" s="31">
        <f>SUM(I13:I14)</f>
        <v>100</v>
      </c>
      <c r="J12" s="37">
        <f>SUM(J13:J14)</f>
        <v>100</v>
      </c>
      <c r="K12" s="37">
        <f>SUM(K13:K14)</f>
        <v>100.00000000000001</v>
      </c>
      <c r="L12" s="37">
        <f>SUM(L13:L14)</f>
        <v>100</v>
      </c>
    </row>
    <row r="13" spans="1:12" s="18" customFormat="1" ht="19.899999999999999" customHeight="1" x14ac:dyDescent="0.4">
      <c r="B13" s="16" t="s">
        <v>7</v>
      </c>
      <c r="C13" s="17">
        <v>441</v>
      </c>
      <c r="D13" s="19">
        <v>5</v>
      </c>
      <c r="E13" s="19">
        <v>177</v>
      </c>
      <c r="F13" s="19">
        <v>1</v>
      </c>
      <c r="H13" s="16" t="s">
        <v>7</v>
      </c>
      <c r="I13" s="32">
        <f>C13/C12*100</f>
        <v>65.527488855869237</v>
      </c>
      <c r="J13" s="38">
        <f>D13/D12*100</f>
        <v>83.333333333333343</v>
      </c>
      <c r="K13" s="38">
        <f t="shared" ref="K13:L13" si="4">E13/E12*100</f>
        <v>76.293103448275872</v>
      </c>
      <c r="L13" s="38">
        <f t="shared" si="4"/>
        <v>100</v>
      </c>
    </row>
    <row r="14" spans="1:12" s="18" customFormat="1" ht="19.899999999999999" customHeight="1" x14ac:dyDescent="0.4">
      <c r="A14" s="15"/>
      <c r="B14" s="16" t="s">
        <v>8</v>
      </c>
      <c r="C14" s="17">
        <v>232</v>
      </c>
      <c r="D14" s="19">
        <v>1</v>
      </c>
      <c r="E14" s="19">
        <v>55</v>
      </c>
      <c r="F14" s="19">
        <v>0</v>
      </c>
      <c r="G14" s="15"/>
      <c r="H14" s="16" t="s">
        <v>8</v>
      </c>
      <c r="I14" s="32">
        <f>C14/C12*100</f>
        <v>34.472511144130756</v>
      </c>
      <c r="J14" s="38">
        <f t="shared" ref="J14:L14" si="5">D14/D12*100</f>
        <v>16.666666666666664</v>
      </c>
      <c r="K14" s="38">
        <f t="shared" si="5"/>
        <v>23.706896551724139</v>
      </c>
      <c r="L14" s="38">
        <f t="shared" si="5"/>
        <v>0</v>
      </c>
    </row>
    <row r="15" spans="1:12" s="18" customFormat="1" ht="19.899999999999999" customHeight="1" x14ac:dyDescent="0.4">
      <c r="A15" s="15" t="s">
        <v>64</v>
      </c>
      <c r="B15" s="16" t="s">
        <v>21</v>
      </c>
      <c r="C15" s="13">
        <f>SUM(C16:C17)</f>
        <v>5890</v>
      </c>
      <c r="D15" s="34">
        <f>SUM(D16:D17)</f>
        <v>35</v>
      </c>
      <c r="E15" s="34">
        <f>SUM(E16:E17)</f>
        <v>1733</v>
      </c>
      <c r="F15" s="34">
        <f>SUM(F16:F17)</f>
        <v>13</v>
      </c>
      <c r="G15" s="15" t="s">
        <v>64</v>
      </c>
      <c r="H15" s="16" t="s">
        <v>21</v>
      </c>
      <c r="I15" s="31">
        <f>SUM(I16:I17)</f>
        <v>100</v>
      </c>
      <c r="J15" s="37">
        <f>SUM(J16:J17)</f>
        <v>100</v>
      </c>
      <c r="K15" s="37">
        <f>SUM(K16:K17)</f>
        <v>100</v>
      </c>
      <c r="L15" s="37">
        <f>SUM(L16:L17)</f>
        <v>100.00000000000001</v>
      </c>
    </row>
    <row r="16" spans="1:12" s="18" customFormat="1" ht="19.899999999999999" customHeight="1" x14ac:dyDescent="0.4">
      <c r="A16" s="15"/>
      <c r="B16" s="16" t="s">
        <v>7</v>
      </c>
      <c r="C16" s="17">
        <v>3785</v>
      </c>
      <c r="D16" s="19">
        <v>26</v>
      </c>
      <c r="E16" s="19">
        <v>1274</v>
      </c>
      <c r="F16" s="19">
        <v>10</v>
      </c>
      <c r="G16" s="15"/>
      <c r="H16" s="16" t="s">
        <v>7</v>
      </c>
      <c r="I16" s="32">
        <f>C16/C15*100</f>
        <v>64.26146010186757</v>
      </c>
      <c r="J16" s="38">
        <f t="shared" ref="J16:L16" si="6">D16/D15*100</f>
        <v>74.285714285714292</v>
      </c>
      <c r="K16" s="38">
        <f t="shared" si="6"/>
        <v>73.514137334102713</v>
      </c>
      <c r="L16" s="38">
        <f t="shared" si="6"/>
        <v>76.923076923076934</v>
      </c>
    </row>
    <row r="17" spans="1:12" s="18" customFormat="1" ht="19.899999999999999" customHeight="1" x14ac:dyDescent="0.4">
      <c r="A17" s="15"/>
      <c r="B17" s="16" t="s">
        <v>8</v>
      </c>
      <c r="C17" s="17">
        <v>2105</v>
      </c>
      <c r="D17" s="19">
        <v>9</v>
      </c>
      <c r="E17" s="19">
        <v>459</v>
      </c>
      <c r="F17" s="19">
        <v>3</v>
      </c>
      <c r="G17" s="15"/>
      <c r="H17" s="16" t="s">
        <v>8</v>
      </c>
      <c r="I17" s="32">
        <f>C17/C15*100</f>
        <v>35.73853989813243</v>
      </c>
      <c r="J17" s="38">
        <f t="shared" ref="J17:L17" si="7">D17/D15*100</f>
        <v>25.714285714285712</v>
      </c>
      <c r="K17" s="38">
        <f t="shared" si="7"/>
        <v>26.485862665897287</v>
      </c>
      <c r="L17" s="38">
        <f t="shared" si="7"/>
        <v>23.076923076923077</v>
      </c>
    </row>
    <row r="18" spans="1:12" s="18" customFormat="1" ht="19.899999999999999" customHeight="1" x14ac:dyDescent="0.4">
      <c r="A18" s="15" t="s">
        <v>10</v>
      </c>
      <c r="B18" s="16" t="s">
        <v>21</v>
      </c>
      <c r="C18" s="13">
        <f>SUM(C19:C20)</f>
        <v>18618</v>
      </c>
      <c r="D18" s="34">
        <f>SUM(D19:D20)</f>
        <v>102</v>
      </c>
      <c r="E18" s="34">
        <f>SUM(E19:E20)</f>
        <v>5158</v>
      </c>
      <c r="F18" s="34">
        <f>SUM(F19:F20)</f>
        <v>33</v>
      </c>
      <c r="G18" s="15" t="s">
        <v>10</v>
      </c>
      <c r="H18" s="16" t="s">
        <v>21</v>
      </c>
      <c r="I18" s="31">
        <f>SUM(I19:I20)</f>
        <v>100</v>
      </c>
      <c r="J18" s="37">
        <f>SUM(J19:J20)</f>
        <v>100</v>
      </c>
      <c r="K18" s="37">
        <f>SUM(K19:K20)</f>
        <v>100</v>
      </c>
      <c r="L18" s="37">
        <f>SUM(L19:L20)</f>
        <v>100</v>
      </c>
    </row>
    <row r="19" spans="1:12" s="18" customFormat="1" ht="19.899999999999999" customHeight="1" x14ac:dyDescent="0.4">
      <c r="B19" s="16" t="s">
        <v>7</v>
      </c>
      <c r="C19" s="17">
        <v>11162</v>
      </c>
      <c r="D19" s="19">
        <v>72</v>
      </c>
      <c r="E19" s="19">
        <v>3518</v>
      </c>
      <c r="F19" s="19">
        <v>24</v>
      </c>
      <c r="H19" s="16" t="s">
        <v>7</v>
      </c>
      <c r="I19" s="32">
        <f>C19/C18*100</f>
        <v>59.95273391341712</v>
      </c>
      <c r="J19" s="38">
        <f t="shared" ref="J19:L19" si="8">D19/D18*100</f>
        <v>70.588235294117652</v>
      </c>
      <c r="K19" s="38">
        <f t="shared" si="8"/>
        <v>68.204730515703758</v>
      </c>
      <c r="L19" s="38">
        <f t="shared" si="8"/>
        <v>72.727272727272734</v>
      </c>
    </row>
    <row r="20" spans="1:12" s="18" customFormat="1" ht="19.899999999999999" customHeight="1" x14ac:dyDescent="0.4">
      <c r="A20" s="15"/>
      <c r="B20" s="16" t="s">
        <v>8</v>
      </c>
      <c r="C20" s="17">
        <v>7456</v>
      </c>
      <c r="D20" s="19">
        <v>30</v>
      </c>
      <c r="E20" s="19">
        <v>1640</v>
      </c>
      <c r="F20" s="19">
        <v>9</v>
      </c>
      <c r="G20" s="15"/>
      <c r="H20" s="16" t="s">
        <v>8</v>
      </c>
      <c r="I20" s="32">
        <f>C20/C18*100</f>
        <v>40.04726608658288</v>
      </c>
      <c r="J20" s="38">
        <f t="shared" ref="J20:L20" si="9">D20/D18*100</f>
        <v>29.411764705882355</v>
      </c>
      <c r="K20" s="38">
        <f t="shared" si="9"/>
        <v>31.795269484296242</v>
      </c>
      <c r="L20" s="38">
        <f t="shared" si="9"/>
        <v>27.27272727272727</v>
      </c>
    </row>
    <row r="21" spans="1:12" s="18" customFormat="1" ht="19.899999999999999" customHeight="1" x14ac:dyDescent="0.4">
      <c r="A21" s="15" t="s">
        <v>11</v>
      </c>
      <c r="B21" s="16" t="s">
        <v>21</v>
      </c>
      <c r="C21" s="13">
        <f>SUM(C22:C23)</f>
        <v>46007</v>
      </c>
      <c r="D21" s="34">
        <f>SUM(D22:D23)</f>
        <v>229</v>
      </c>
      <c r="E21" s="34">
        <f>SUM(E22:E23)</f>
        <v>13176</v>
      </c>
      <c r="F21" s="34">
        <f>SUM(F22:F23)</f>
        <v>86</v>
      </c>
      <c r="G21" s="15" t="s">
        <v>11</v>
      </c>
      <c r="H21" s="16" t="s">
        <v>21</v>
      </c>
      <c r="I21" s="31">
        <f>SUM(I22:I23)</f>
        <v>100</v>
      </c>
      <c r="J21" s="37">
        <f>SUM(J22:J23)</f>
        <v>100.00000000000001</v>
      </c>
      <c r="K21" s="37">
        <f>SUM(K22:K23)</f>
        <v>100</v>
      </c>
      <c r="L21" s="37">
        <f>SUM(L22:L23)</f>
        <v>100</v>
      </c>
    </row>
    <row r="22" spans="1:12" s="18" customFormat="1" ht="19.899999999999999" customHeight="1" x14ac:dyDescent="0.4">
      <c r="B22" s="16" t="s">
        <v>7</v>
      </c>
      <c r="C22" s="17">
        <v>26393</v>
      </c>
      <c r="D22" s="19">
        <v>158</v>
      </c>
      <c r="E22" s="19">
        <v>8491</v>
      </c>
      <c r="F22" s="19">
        <v>54</v>
      </c>
      <c r="H22" s="16" t="s">
        <v>7</v>
      </c>
      <c r="I22" s="32">
        <f>C22/C21*100</f>
        <v>57.367357141304588</v>
      </c>
      <c r="J22" s="38">
        <f t="shared" ref="J22:L22" si="10">D22/D21*100</f>
        <v>68.995633187772938</v>
      </c>
      <c r="K22" s="38">
        <f t="shared" si="10"/>
        <v>64.442926533090471</v>
      </c>
      <c r="L22" s="38">
        <f t="shared" si="10"/>
        <v>62.790697674418603</v>
      </c>
    </row>
    <row r="23" spans="1:12" s="18" customFormat="1" ht="19.899999999999999" customHeight="1" x14ac:dyDescent="0.4">
      <c r="A23" s="15"/>
      <c r="B23" s="16" t="s">
        <v>8</v>
      </c>
      <c r="C23" s="17">
        <v>19614</v>
      </c>
      <c r="D23" s="19">
        <v>71</v>
      </c>
      <c r="E23" s="19">
        <v>4685</v>
      </c>
      <c r="F23" s="19">
        <v>32</v>
      </c>
      <c r="G23" s="15"/>
      <c r="H23" s="16" t="s">
        <v>8</v>
      </c>
      <c r="I23" s="32">
        <f>C23/C21*100</f>
        <v>42.632642858695412</v>
      </c>
      <c r="J23" s="38">
        <f t="shared" ref="J23:L23" si="11">D23/D21*100</f>
        <v>31.004366812227076</v>
      </c>
      <c r="K23" s="38">
        <f t="shared" si="11"/>
        <v>35.557073466909536</v>
      </c>
      <c r="L23" s="38">
        <f t="shared" si="11"/>
        <v>37.209302325581397</v>
      </c>
    </row>
    <row r="24" spans="1:12" s="18" customFormat="1" ht="19.899999999999999" customHeight="1" x14ac:dyDescent="0.4">
      <c r="A24" s="15" t="s">
        <v>12</v>
      </c>
      <c r="B24" s="16" t="s">
        <v>21</v>
      </c>
      <c r="C24" s="13">
        <f>SUM(C25:C26)</f>
        <v>67965</v>
      </c>
      <c r="D24" s="34">
        <f>SUM(D25:D26)</f>
        <v>358</v>
      </c>
      <c r="E24" s="34">
        <f>SUM(E25:E26)</f>
        <v>20809</v>
      </c>
      <c r="F24" s="34">
        <f>SUM(F25:F26)</f>
        <v>122</v>
      </c>
      <c r="G24" s="15" t="s">
        <v>12</v>
      </c>
      <c r="H24" s="16" t="s">
        <v>21</v>
      </c>
      <c r="I24" s="31">
        <f>SUM(I25:I26)</f>
        <v>100</v>
      </c>
      <c r="J24" s="37">
        <f>SUM(J25:J26)</f>
        <v>100</v>
      </c>
      <c r="K24" s="37">
        <f>SUM(K25:K26)</f>
        <v>100</v>
      </c>
      <c r="L24" s="37">
        <f>SUM(L25:L26)</f>
        <v>100</v>
      </c>
    </row>
    <row r="25" spans="1:12" s="18" customFormat="1" ht="19.899999999999999" customHeight="1" x14ac:dyDescent="0.4">
      <c r="B25" s="16" t="s">
        <v>7</v>
      </c>
      <c r="C25" s="17">
        <v>37839</v>
      </c>
      <c r="D25" s="19">
        <v>242</v>
      </c>
      <c r="E25" s="19">
        <v>13023</v>
      </c>
      <c r="F25" s="19">
        <v>78</v>
      </c>
      <c r="H25" s="16" t="s">
        <v>7</v>
      </c>
      <c r="I25" s="32">
        <f>C25/C24*100</f>
        <v>55.674244096225998</v>
      </c>
      <c r="J25" s="38">
        <f t="shared" ref="J25:L25" si="12">D25/D24*100</f>
        <v>67.597765363128488</v>
      </c>
      <c r="K25" s="38">
        <f t="shared" si="12"/>
        <v>62.58349752510933</v>
      </c>
      <c r="L25" s="38">
        <f t="shared" si="12"/>
        <v>63.934426229508205</v>
      </c>
    </row>
    <row r="26" spans="1:12" s="18" customFormat="1" ht="19.899999999999999" customHeight="1" x14ac:dyDescent="0.4">
      <c r="A26" s="15"/>
      <c r="B26" s="16" t="s">
        <v>8</v>
      </c>
      <c r="C26" s="17">
        <v>30126</v>
      </c>
      <c r="D26" s="19">
        <v>116</v>
      </c>
      <c r="E26" s="19">
        <v>7786</v>
      </c>
      <c r="F26" s="19">
        <v>44</v>
      </c>
      <c r="G26" s="15"/>
      <c r="H26" s="16" t="s">
        <v>8</v>
      </c>
      <c r="I26" s="32">
        <f>C26/C24*100</f>
        <v>44.325755903774002</v>
      </c>
      <c r="J26" s="38">
        <f t="shared" ref="J26:L26" si="13">D26/D24*100</f>
        <v>32.402234636871505</v>
      </c>
      <c r="K26" s="38">
        <f t="shared" si="13"/>
        <v>37.41650247489067</v>
      </c>
      <c r="L26" s="38">
        <f t="shared" si="13"/>
        <v>36.065573770491802</v>
      </c>
    </row>
    <row r="27" spans="1:12" s="18" customFormat="1" ht="19.899999999999999" customHeight="1" x14ac:dyDescent="0.4">
      <c r="A27" s="15" t="s">
        <v>13</v>
      </c>
      <c r="B27" s="16" t="s">
        <v>21</v>
      </c>
      <c r="C27" s="13">
        <f>SUM(C28:C29)</f>
        <v>90991</v>
      </c>
      <c r="D27" s="34">
        <f>SUM(D28:D29)</f>
        <v>569</v>
      </c>
      <c r="E27" s="34">
        <f>SUM(E28:E29)</f>
        <v>30718</v>
      </c>
      <c r="F27" s="34">
        <f>SUM(F28:F29)</f>
        <v>177</v>
      </c>
      <c r="G27" s="15" t="s">
        <v>13</v>
      </c>
      <c r="H27" s="16" t="s">
        <v>21</v>
      </c>
      <c r="I27" s="31">
        <f>SUM(I28:I29)</f>
        <v>100</v>
      </c>
      <c r="J27" s="37">
        <f>SUM(J28:J29)</f>
        <v>100</v>
      </c>
      <c r="K27" s="37">
        <f>SUM(K28:K29)</f>
        <v>100</v>
      </c>
      <c r="L27" s="37">
        <f>SUM(L28:L29)</f>
        <v>100</v>
      </c>
    </row>
    <row r="28" spans="1:12" s="18" customFormat="1" ht="19.899999999999999" customHeight="1" x14ac:dyDescent="0.4">
      <c r="B28" s="16" t="s">
        <v>7</v>
      </c>
      <c r="C28" s="17">
        <v>48805</v>
      </c>
      <c r="D28" s="19">
        <v>375</v>
      </c>
      <c r="E28" s="19">
        <v>18745</v>
      </c>
      <c r="F28" s="19">
        <v>117</v>
      </c>
      <c r="H28" s="16" t="s">
        <v>7</v>
      </c>
      <c r="I28" s="32">
        <f>C28/C27*100</f>
        <v>53.637172907210605</v>
      </c>
      <c r="J28" s="38">
        <f t="shared" ref="J28:L28" si="14">D28/D27*100</f>
        <v>65.905096660808439</v>
      </c>
      <c r="K28" s="38">
        <f t="shared" si="14"/>
        <v>61.022853050328798</v>
      </c>
      <c r="L28" s="38">
        <f t="shared" si="14"/>
        <v>66.101694915254242</v>
      </c>
    </row>
    <row r="29" spans="1:12" s="18" customFormat="1" ht="19.899999999999999" customHeight="1" x14ac:dyDescent="0.4">
      <c r="A29" s="15"/>
      <c r="B29" s="16" t="s">
        <v>8</v>
      </c>
      <c r="C29" s="17">
        <v>42186</v>
      </c>
      <c r="D29" s="19">
        <v>194</v>
      </c>
      <c r="E29" s="19">
        <v>11973</v>
      </c>
      <c r="F29" s="19">
        <v>60</v>
      </c>
      <c r="G29" s="15"/>
      <c r="H29" s="16" t="s">
        <v>8</v>
      </c>
      <c r="I29" s="32">
        <f>C29/C27*100</f>
        <v>46.362827092789402</v>
      </c>
      <c r="J29" s="38">
        <f t="shared" ref="J29:L29" si="15">D29/D27*100</f>
        <v>34.094903339191561</v>
      </c>
      <c r="K29" s="38">
        <f t="shared" si="15"/>
        <v>38.977146949671202</v>
      </c>
      <c r="L29" s="38">
        <f t="shared" si="15"/>
        <v>33.898305084745758</v>
      </c>
    </row>
    <row r="30" spans="1:12" s="18" customFormat="1" ht="19.899999999999999" customHeight="1" x14ac:dyDescent="0.4">
      <c r="A30" s="15" t="s">
        <v>14</v>
      </c>
      <c r="B30" s="16" t="s">
        <v>21</v>
      </c>
      <c r="C30" s="13">
        <f>SUM(C31:C32)</f>
        <v>117253</v>
      </c>
      <c r="D30" s="34">
        <f>SUM(D31:D32)</f>
        <v>847</v>
      </c>
      <c r="E30" s="34">
        <f>SUM(E31:E32)</f>
        <v>44872</v>
      </c>
      <c r="F30" s="34">
        <f>SUM(F31:F32)</f>
        <v>292</v>
      </c>
      <c r="G30" s="15" t="s">
        <v>14</v>
      </c>
      <c r="H30" s="16" t="s">
        <v>21</v>
      </c>
      <c r="I30" s="31">
        <f>SUM(I31:I32)</f>
        <v>100</v>
      </c>
      <c r="J30" s="37">
        <f>SUM(J31:J32)</f>
        <v>100</v>
      </c>
      <c r="K30" s="37">
        <f>SUM(K31:K32)</f>
        <v>100</v>
      </c>
      <c r="L30" s="37">
        <f>SUM(L31:L32)</f>
        <v>100</v>
      </c>
    </row>
    <row r="31" spans="1:12" s="18" customFormat="1" ht="19.899999999999999" customHeight="1" x14ac:dyDescent="0.4">
      <c r="B31" s="16" t="s">
        <v>7</v>
      </c>
      <c r="C31" s="17">
        <v>61124</v>
      </c>
      <c r="D31" s="19">
        <v>558</v>
      </c>
      <c r="E31" s="19">
        <v>27253</v>
      </c>
      <c r="F31" s="19">
        <v>206</v>
      </c>
      <c r="H31" s="16" t="s">
        <v>7</v>
      </c>
      <c r="I31" s="32">
        <f>C31/C30*100</f>
        <v>52.130009466708735</v>
      </c>
      <c r="J31" s="38">
        <f t="shared" ref="J31:L31" si="16">D31/D30*100</f>
        <v>65.879574970484057</v>
      </c>
      <c r="K31" s="38">
        <f t="shared" si="16"/>
        <v>60.734979497236587</v>
      </c>
      <c r="L31" s="38">
        <f t="shared" si="16"/>
        <v>70.547945205479451</v>
      </c>
    </row>
    <row r="32" spans="1:12" s="18" customFormat="1" ht="19.899999999999999" customHeight="1" x14ac:dyDescent="0.4">
      <c r="A32" s="15"/>
      <c r="B32" s="16" t="s">
        <v>8</v>
      </c>
      <c r="C32" s="17">
        <v>56129</v>
      </c>
      <c r="D32" s="19">
        <v>289</v>
      </c>
      <c r="E32" s="19">
        <v>17619</v>
      </c>
      <c r="F32" s="19">
        <v>86</v>
      </c>
      <c r="G32" s="15"/>
      <c r="H32" s="16" t="s">
        <v>8</v>
      </c>
      <c r="I32" s="32">
        <f>C32/C30*100</f>
        <v>47.869990533291258</v>
      </c>
      <c r="J32" s="38">
        <f t="shared" ref="J32:L32" si="17">D32/D30*100</f>
        <v>34.120425029515935</v>
      </c>
      <c r="K32" s="38">
        <f t="shared" si="17"/>
        <v>39.265020502763413</v>
      </c>
      <c r="L32" s="38">
        <f t="shared" si="17"/>
        <v>29.452054794520549</v>
      </c>
    </row>
    <row r="33" spans="1:12" s="18" customFormat="1" ht="19.899999999999999" customHeight="1" x14ac:dyDescent="0.4">
      <c r="A33" s="15" t="s">
        <v>15</v>
      </c>
      <c r="B33" s="16" t="s">
        <v>21</v>
      </c>
      <c r="C33" s="13">
        <f>SUM(C34:C35)</f>
        <v>118434</v>
      </c>
      <c r="D33" s="34">
        <f>SUM(D34:D35)</f>
        <v>1020</v>
      </c>
      <c r="E33" s="34">
        <f>SUM(E34:E35)</f>
        <v>53825</v>
      </c>
      <c r="F33" s="34">
        <f>SUM(F34:F35)</f>
        <v>399</v>
      </c>
      <c r="G33" s="15" t="s">
        <v>15</v>
      </c>
      <c r="H33" s="16" t="s">
        <v>21</v>
      </c>
      <c r="I33" s="31">
        <f>SUM(I34:I35)</f>
        <v>100</v>
      </c>
      <c r="J33" s="37">
        <f>SUM(J34:J35)</f>
        <v>100</v>
      </c>
      <c r="K33" s="37">
        <f>SUM(K34:K35)</f>
        <v>100</v>
      </c>
      <c r="L33" s="37">
        <f>SUM(L34:L35)</f>
        <v>99.999999999999986</v>
      </c>
    </row>
    <row r="34" spans="1:12" s="18" customFormat="1" ht="19.899999999999999" customHeight="1" x14ac:dyDescent="0.4">
      <c r="B34" s="16" t="s">
        <v>7</v>
      </c>
      <c r="C34" s="17">
        <v>60040</v>
      </c>
      <c r="D34" s="19">
        <v>644</v>
      </c>
      <c r="E34" s="19">
        <v>31322</v>
      </c>
      <c r="F34" s="19">
        <v>272</v>
      </c>
      <c r="H34" s="16" t="s">
        <v>7</v>
      </c>
      <c r="I34" s="32">
        <f>C34/C33*100</f>
        <v>50.69490180184745</v>
      </c>
      <c r="J34" s="38">
        <f t="shared" ref="J34:L34" si="18">D34/D33*100</f>
        <v>63.13725490196078</v>
      </c>
      <c r="K34" s="38">
        <f t="shared" si="18"/>
        <v>58.19228982814677</v>
      </c>
      <c r="L34" s="38">
        <f t="shared" si="18"/>
        <v>68.1704260651629</v>
      </c>
    </row>
    <row r="35" spans="1:12" s="18" customFormat="1" ht="19.899999999999999" customHeight="1" x14ac:dyDescent="0.4">
      <c r="A35" s="15"/>
      <c r="B35" s="16" t="s">
        <v>8</v>
      </c>
      <c r="C35" s="17">
        <v>58394</v>
      </c>
      <c r="D35" s="19">
        <v>376</v>
      </c>
      <c r="E35" s="19">
        <v>22503</v>
      </c>
      <c r="F35" s="19">
        <v>127</v>
      </c>
      <c r="G35" s="15"/>
      <c r="H35" s="16" t="s">
        <v>8</v>
      </c>
      <c r="I35" s="32">
        <f>C35/C33*100</f>
        <v>49.305098198152557</v>
      </c>
      <c r="J35" s="38">
        <f t="shared" ref="J35:L35" si="19">D35/D33*100</f>
        <v>36.86274509803922</v>
      </c>
      <c r="K35" s="38">
        <f t="shared" si="19"/>
        <v>41.80771017185323</v>
      </c>
      <c r="L35" s="38">
        <f t="shared" si="19"/>
        <v>31.829573934837089</v>
      </c>
    </row>
    <row r="36" spans="1:12" s="18" customFormat="1" ht="19.899999999999999" customHeight="1" x14ac:dyDescent="0.4">
      <c r="A36" s="15" t="s">
        <v>16</v>
      </c>
      <c r="B36" s="16" t="s">
        <v>21</v>
      </c>
      <c r="C36" s="13">
        <f>SUM(C37:C38)</f>
        <v>122018</v>
      </c>
      <c r="D36" s="34">
        <f>SUM(D37:D38)</f>
        <v>1299</v>
      </c>
      <c r="E36" s="34">
        <f>SUM(E37:E38)</f>
        <v>63432</v>
      </c>
      <c r="F36" s="34">
        <f>SUM(F37:F38)</f>
        <v>451</v>
      </c>
      <c r="G36" s="15" t="s">
        <v>16</v>
      </c>
      <c r="H36" s="16" t="s">
        <v>21</v>
      </c>
      <c r="I36" s="31">
        <f>SUM(I37:I38)</f>
        <v>100</v>
      </c>
      <c r="J36" s="37">
        <f>SUM(J37:J38)</f>
        <v>100</v>
      </c>
      <c r="K36" s="37">
        <f>SUM(K37:K38)</f>
        <v>100</v>
      </c>
      <c r="L36" s="37">
        <f>SUM(L37:L38)</f>
        <v>100</v>
      </c>
    </row>
    <row r="37" spans="1:12" s="18" customFormat="1" ht="19.899999999999999" customHeight="1" x14ac:dyDescent="0.4">
      <c r="B37" s="16" t="s">
        <v>7</v>
      </c>
      <c r="C37" s="17">
        <v>60419</v>
      </c>
      <c r="D37" s="19">
        <v>803</v>
      </c>
      <c r="E37" s="19">
        <v>36051</v>
      </c>
      <c r="F37" s="19">
        <v>282</v>
      </c>
      <c r="H37" s="16" t="s">
        <v>7</v>
      </c>
      <c r="I37" s="32">
        <f>C37/C36*100</f>
        <v>49.516464783884345</v>
      </c>
      <c r="J37" s="38">
        <f t="shared" ref="J37:L37" si="20">D37/D36*100</f>
        <v>61.816782140107776</v>
      </c>
      <c r="K37" s="38">
        <f t="shared" si="20"/>
        <v>56.834090049186528</v>
      </c>
      <c r="L37" s="38">
        <f t="shared" si="20"/>
        <v>62.527716186252768</v>
      </c>
    </row>
    <row r="38" spans="1:12" s="18" customFormat="1" ht="19.899999999999999" customHeight="1" x14ac:dyDescent="0.4">
      <c r="A38" s="15"/>
      <c r="B38" s="16" t="s">
        <v>8</v>
      </c>
      <c r="C38" s="17">
        <v>61599</v>
      </c>
      <c r="D38" s="19">
        <v>496</v>
      </c>
      <c r="E38" s="19">
        <v>27381</v>
      </c>
      <c r="F38" s="19">
        <v>169</v>
      </c>
      <c r="G38" s="15"/>
      <c r="H38" s="16" t="s">
        <v>8</v>
      </c>
      <c r="I38" s="32">
        <f>C38/C36*100</f>
        <v>50.483535216115662</v>
      </c>
      <c r="J38" s="38">
        <f t="shared" ref="J38:L38" si="21">D38/D36*100</f>
        <v>38.183217859892224</v>
      </c>
      <c r="K38" s="38">
        <f t="shared" si="21"/>
        <v>43.165909950813472</v>
      </c>
      <c r="L38" s="38">
        <f t="shared" si="21"/>
        <v>37.472283813747225</v>
      </c>
    </row>
    <row r="39" spans="1:12" s="18" customFormat="1" ht="19.899999999999999" customHeight="1" x14ac:dyDescent="0.4">
      <c r="A39" s="15" t="s">
        <v>35</v>
      </c>
      <c r="B39" s="16" t="s">
        <v>21</v>
      </c>
      <c r="C39" s="13">
        <f>SUM(C40:C41)</f>
        <v>122909</v>
      </c>
      <c r="D39" s="34">
        <f>SUM(D40:D41)</f>
        <v>1581</v>
      </c>
      <c r="E39" s="34">
        <f>SUM(E40:E41)</f>
        <v>72696</v>
      </c>
      <c r="F39" s="34">
        <f>SUM(F40:F41)</f>
        <v>572</v>
      </c>
      <c r="G39" s="15" t="s">
        <v>17</v>
      </c>
      <c r="H39" s="16" t="s">
        <v>21</v>
      </c>
      <c r="I39" s="31">
        <f>SUM(I40:I41)</f>
        <v>100</v>
      </c>
      <c r="J39" s="37">
        <f>SUM(J40:J41)</f>
        <v>100</v>
      </c>
      <c r="K39" s="37">
        <f>SUM(K40:K41)</f>
        <v>100</v>
      </c>
      <c r="L39" s="37">
        <f>SUM(L40:L41)</f>
        <v>100</v>
      </c>
    </row>
    <row r="40" spans="1:12" s="18" customFormat="1" ht="19.899999999999999" customHeight="1" x14ac:dyDescent="0.4">
      <c r="B40" s="16" t="s">
        <v>7</v>
      </c>
      <c r="C40" s="17">
        <v>59946</v>
      </c>
      <c r="D40" s="19">
        <v>948</v>
      </c>
      <c r="E40" s="19">
        <v>40507</v>
      </c>
      <c r="F40" s="19">
        <v>339</v>
      </c>
      <c r="H40" s="16" t="s">
        <v>7</v>
      </c>
      <c r="I40" s="32">
        <f>C40/C39*100</f>
        <v>48.772669210554149</v>
      </c>
      <c r="J40" s="38">
        <f t="shared" ref="J40:L40" si="22">D40/D39*100</f>
        <v>59.962049335863377</v>
      </c>
      <c r="K40" s="38">
        <f t="shared" si="22"/>
        <v>55.721085066578624</v>
      </c>
      <c r="L40" s="38">
        <f t="shared" si="22"/>
        <v>59.265734265734274</v>
      </c>
    </row>
    <row r="41" spans="1:12" s="18" customFormat="1" ht="19.899999999999999" customHeight="1" x14ac:dyDescent="0.4">
      <c r="A41" s="15"/>
      <c r="B41" s="16" t="s">
        <v>8</v>
      </c>
      <c r="C41" s="17">
        <v>62963</v>
      </c>
      <c r="D41" s="19">
        <v>633</v>
      </c>
      <c r="E41" s="19">
        <v>32189</v>
      </c>
      <c r="F41" s="19">
        <v>233</v>
      </c>
      <c r="G41" s="15"/>
      <c r="H41" s="16" t="s">
        <v>8</v>
      </c>
      <c r="I41" s="32">
        <f>C41/C39*100</f>
        <v>51.227330789445844</v>
      </c>
      <c r="J41" s="38">
        <f t="shared" ref="J41:L41" si="23">D41/D39*100</f>
        <v>40.037950664136623</v>
      </c>
      <c r="K41" s="38">
        <f t="shared" si="23"/>
        <v>44.278914933421369</v>
      </c>
      <c r="L41" s="38">
        <f t="shared" si="23"/>
        <v>40.734265734265733</v>
      </c>
    </row>
    <row r="42" spans="1:12" s="18" customFormat="1" ht="19.899999999999999" customHeight="1" x14ac:dyDescent="0.4">
      <c r="A42" s="15" t="s">
        <v>39</v>
      </c>
      <c r="B42" s="16" t="s">
        <v>21</v>
      </c>
      <c r="C42" s="13">
        <f>SUM(C43:C44)</f>
        <v>107356</v>
      </c>
      <c r="D42" s="34">
        <f>SUM(D43:D44)</f>
        <v>1652</v>
      </c>
      <c r="E42" s="34">
        <f>SUM(E43:E44)</f>
        <v>71426</v>
      </c>
      <c r="F42" s="34">
        <f>SUM(F43:F44)</f>
        <v>607</v>
      </c>
      <c r="G42" s="15" t="s">
        <v>39</v>
      </c>
      <c r="H42" s="16" t="s">
        <v>21</v>
      </c>
      <c r="I42" s="31">
        <f>SUM(I43:I44)</f>
        <v>100</v>
      </c>
      <c r="J42" s="37">
        <f>SUM(J43:J44)</f>
        <v>100</v>
      </c>
      <c r="K42" s="37">
        <f>SUM(K43:K44)</f>
        <v>100</v>
      </c>
      <c r="L42" s="37">
        <f>SUM(L43:L44)</f>
        <v>100</v>
      </c>
    </row>
    <row r="43" spans="1:12" s="18" customFormat="1" ht="19.899999999999999" customHeight="1" x14ac:dyDescent="0.4">
      <c r="B43" s="16" t="s">
        <v>7</v>
      </c>
      <c r="C43" s="17">
        <v>51992</v>
      </c>
      <c r="D43" s="19">
        <v>1039</v>
      </c>
      <c r="E43" s="19">
        <v>40318</v>
      </c>
      <c r="F43" s="19">
        <v>381</v>
      </c>
      <c r="H43" s="16" t="s">
        <v>7</v>
      </c>
      <c r="I43" s="32">
        <f>C43/C42*100</f>
        <v>48.429524199858413</v>
      </c>
      <c r="J43" s="38">
        <f t="shared" ref="J43:L43" si="24">D43/D42*100</f>
        <v>62.893462469733649</v>
      </c>
      <c r="K43" s="38">
        <f t="shared" si="24"/>
        <v>56.447232100355613</v>
      </c>
      <c r="L43" s="38">
        <f t="shared" si="24"/>
        <v>62.7677100494234</v>
      </c>
    </row>
    <row r="44" spans="1:12" s="18" customFormat="1" ht="19.899999999999999" customHeight="1" x14ac:dyDescent="0.4">
      <c r="A44" s="20"/>
      <c r="B44" s="16" t="s">
        <v>8</v>
      </c>
      <c r="C44" s="17">
        <v>55364</v>
      </c>
      <c r="D44" s="19">
        <v>613</v>
      </c>
      <c r="E44" s="19">
        <v>31108</v>
      </c>
      <c r="F44" s="19">
        <v>226</v>
      </c>
      <c r="G44" s="20"/>
      <c r="H44" s="16" t="s">
        <v>8</v>
      </c>
      <c r="I44" s="32">
        <f>C44/C42*100</f>
        <v>51.57047580014158</v>
      </c>
      <c r="J44" s="38">
        <f t="shared" ref="J44:L44" si="25">D44/D42*100</f>
        <v>37.106537530266344</v>
      </c>
      <c r="K44" s="38">
        <f t="shared" si="25"/>
        <v>43.552767899644387</v>
      </c>
      <c r="L44" s="38">
        <f t="shared" si="25"/>
        <v>37.232289950576607</v>
      </c>
    </row>
    <row r="45" spans="1:12" s="18" customFormat="1" ht="19.899999999999999" customHeight="1" x14ac:dyDescent="0.4">
      <c r="A45" s="15" t="s">
        <v>36</v>
      </c>
      <c r="B45" s="16" t="s">
        <v>21</v>
      </c>
      <c r="C45" s="13">
        <f>SUM(C46:C47)</f>
        <v>87338</v>
      </c>
      <c r="D45" s="34">
        <f>SUM(D46:D47)</f>
        <v>1398</v>
      </c>
      <c r="E45" s="34">
        <f>SUM(E46:E47)</f>
        <v>61528</v>
      </c>
      <c r="F45" s="34">
        <f>SUM(F46:F47)</f>
        <v>543</v>
      </c>
      <c r="G45" s="15" t="s">
        <v>36</v>
      </c>
      <c r="H45" s="21" t="s">
        <v>21</v>
      </c>
      <c r="I45" s="31">
        <f>SUM(I46:I47)</f>
        <v>100</v>
      </c>
      <c r="J45" s="37">
        <f t="shared" ref="J45:L45" si="26">SUM(J46:J47)</f>
        <v>100</v>
      </c>
      <c r="K45" s="37">
        <f t="shared" si="26"/>
        <v>100</v>
      </c>
      <c r="L45" s="37">
        <f t="shared" si="26"/>
        <v>100</v>
      </c>
    </row>
    <row r="46" spans="1:12" s="18" customFormat="1" ht="19.899999999999999" customHeight="1" x14ac:dyDescent="0.4">
      <c r="A46" s="20"/>
      <c r="B46" s="16" t="s">
        <v>7</v>
      </c>
      <c r="C46" s="17">
        <v>42121</v>
      </c>
      <c r="D46" s="19">
        <v>835</v>
      </c>
      <c r="E46" s="19">
        <v>34980</v>
      </c>
      <c r="F46" s="19">
        <v>360</v>
      </c>
      <c r="G46" s="20"/>
      <c r="H46" s="21" t="s">
        <v>7</v>
      </c>
      <c r="I46" s="32">
        <f>C46/C45*100</f>
        <v>48.227575625729926</v>
      </c>
      <c r="J46" s="38">
        <f t="shared" ref="J46:L46" si="27">D46/D45*100</f>
        <v>59.728183118741065</v>
      </c>
      <c r="K46" s="38">
        <f t="shared" si="27"/>
        <v>56.852164868027565</v>
      </c>
      <c r="L46" s="38">
        <f t="shared" si="27"/>
        <v>66.298342541436455</v>
      </c>
    </row>
    <row r="47" spans="1:12" s="18" customFormat="1" ht="19.899999999999999" customHeight="1" x14ac:dyDescent="0.4">
      <c r="A47" s="20"/>
      <c r="B47" s="16" t="s">
        <v>8</v>
      </c>
      <c r="C47" s="17">
        <v>45217</v>
      </c>
      <c r="D47" s="19">
        <v>563</v>
      </c>
      <c r="E47" s="19">
        <v>26548</v>
      </c>
      <c r="F47" s="19">
        <v>183</v>
      </c>
      <c r="G47" s="20"/>
      <c r="H47" s="21" t="s">
        <v>8</v>
      </c>
      <c r="I47" s="32">
        <f>C47/C45*100</f>
        <v>51.772424374270074</v>
      </c>
      <c r="J47" s="38">
        <f t="shared" ref="J47:L47" si="28">D47/D45*100</f>
        <v>40.271816881258943</v>
      </c>
      <c r="K47" s="38">
        <f t="shared" si="28"/>
        <v>43.147835131972435</v>
      </c>
      <c r="L47" s="38">
        <f t="shared" si="28"/>
        <v>33.701657458563538</v>
      </c>
    </row>
    <row r="48" spans="1:12" s="18" customFormat="1" ht="19.899999999999999" customHeight="1" x14ac:dyDescent="0.4">
      <c r="A48" s="15" t="s">
        <v>37</v>
      </c>
      <c r="B48" s="16" t="s">
        <v>21</v>
      </c>
      <c r="C48" s="13">
        <f>SUM(C49:C50)</f>
        <v>55128</v>
      </c>
      <c r="D48" s="34">
        <f>SUM(D49:D50)</f>
        <v>903</v>
      </c>
      <c r="E48" s="34">
        <f>SUM(E49:E50)</f>
        <v>43095</v>
      </c>
      <c r="F48" s="34">
        <f>SUM(F49:F50)</f>
        <v>486</v>
      </c>
      <c r="G48" s="15" t="s">
        <v>37</v>
      </c>
      <c r="H48" s="21" t="s">
        <v>21</v>
      </c>
      <c r="I48" s="31">
        <f>SUM(I49:I50)</f>
        <v>100</v>
      </c>
      <c r="J48" s="37">
        <f t="shared" ref="J48:L48" si="29">SUM(J49:J50)</f>
        <v>100</v>
      </c>
      <c r="K48" s="37">
        <f t="shared" si="29"/>
        <v>100</v>
      </c>
      <c r="L48" s="37">
        <f t="shared" si="29"/>
        <v>100</v>
      </c>
    </row>
    <row r="49" spans="1:12" s="18" customFormat="1" ht="19.899999999999999" customHeight="1" x14ac:dyDescent="0.4">
      <c r="A49" s="20"/>
      <c r="B49" s="16" t="s">
        <v>7</v>
      </c>
      <c r="C49" s="17">
        <v>26465</v>
      </c>
      <c r="D49" s="19">
        <v>562</v>
      </c>
      <c r="E49" s="19">
        <v>24851</v>
      </c>
      <c r="F49" s="19">
        <v>334</v>
      </c>
      <c r="G49" s="20"/>
      <c r="H49" s="21" t="s">
        <v>7</v>
      </c>
      <c r="I49" s="32">
        <f>C49/C48*100</f>
        <v>48.00645769844725</v>
      </c>
      <c r="J49" s="38">
        <f t="shared" ref="J49:L49" si="30">D49/D48*100</f>
        <v>62.23698781838317</v>
      </c>
      <c r="K49" s="38">
        <f t="shared" si="30"/>
        <v>57.665622462002553</v>
      </c>
      <c r="L49" s="38">
        <f t="shared" si="30"/>
        <v>68.724279835390945</v>
      </c>
    </row>
    <row r="50" spans="1:12" s="18" customFormat="1" ht="19.899999999999999" customHeight="1" x14ac:dyDescent="0.4">
      <c r="A50" s="20"/>
      <c r="B50" s="16" t="s">
        <v>8</v>
      </c>
      <c r="C50" s="17">
        <v>28663</v>
      </c>
      <c r="D50" s="19">
        <v>341</v>
      </c>
      <c r="E50" s="19">
        <v>18244</v>
      </c>
      <c r="F50" s="19">
        <v>152</v>
      </c>
      <c r="G50" s="20"/>
      <c r="H50" s="21" t="s">
        <v>8</v>
      </c>
      <c r="I50" s="32">
        <f>C50/C48*100</f>
        <v>51.99354230155275</v>
      </c>
      <c r="J50" s="38">
        <f t="shared" ref="J50:L50" si="31">D50/D48*100</f>
        <v>37.763012181616837</v>
      </c>
      <c r="K50" s="38">
        <f t="shared" si="31"/>
        <v>42.334377537997447</v>
      </c>
      <c r="L50" s="38">
        <f t="shared" si="31"/>
        <v>31.275720164609055</v>
      </c>
    </row>
    <row r="51" spans="1:12" s="18" customFormat="1" ht="19.899999999999999" customHeight="1" x14ac:dyDescent="0.4">
      <c r="A51" s="15" t="s">
        <v>38</v>
      </c>
      <c r="B51" s="16" t="s">
        <v>21</v>
      </c>
      <c r="C51" s="13">
        <f>SUM(C52:C53)</f>
        <v>57508</v>
      </c>
      <c r="D51" s="34">
        <f>SUM(D52:D53)</f>
        <v>1039</v>
      </c>
      <c r="E51" s="34">
        <f>SUM(E52:E53)</f>
        <v>46591</v>
      </c>
      <c r="F51" s="34">
        <f>SUM(F52:F53)</f>
        <v>438</v>
      </c>
      <c r="G51" s="15" t="s">
        <v>38</v>
      </c>
      <c r="H51" s="21" t="s">
        <v>21</v>
      </c>
      <c r="I51" s="31">
        <f>SUM(I52:I53)</f>
        <v>100</v>
      </c>
      <c r="J51" s="37">
        <f t="shared" ref="J51:L51" si="32">SUM(J52:J53)</f>
        <v>100</v>
      </c>
      <c r="K51" s="37">
        <f t="shared" si="32"/>
        <v>100</v>
      </c>
      <c r="L51" s="37">
        <f t="shared" si="32"/>
        <v>100</v>
      </c>
    </row>
    <row r="52" spans="1:12" s="18" customFormat="1" ht="19.899999999999999" customHeight="1" x14ac:dyDescent="0.4">
      <c r="A52" s="20"/>
      <c r="B52" s="16" t="s">
        <v>7</v>
      </c>
      <c r="C52" s="17">
        <v>28214</v>
      </c>
      <c r="D52" s="19">
        <v>623</v>
      </c>
      <c r="E52" s="19">
        <v>25753</v>
      </c>
      <c r="F52" s="19">
        <v>274</v>
      </c>
      <c r="G52" s="20"/>
      <c r="H52" s="21" t="s">
        <v>7</v>
      </c>
      <c r="I52" s="32">
        <f>C52/C51*100</f>
        <v>49.06100020866662</v>
      </c>
      <c r="J52" s="38">
        <f t="shared" ref="J52:L52" si="33">D52/D51*100</f>
        <v>59.961501443695866</v>
      </c>
      <c r="K52" s="38">
        <f t="shared" si="33"/>
        <v>55.27462385439248</v>
      </c>
      <c r="L52" s="38">
        <f t="shared" si="33"/>
        <v>62.557077625570777</v>
      </c>
    </row>
    <row r="53" spans="1:12" s="18" customFormat="1" ht="19.899999999999999" customHeight="1" x14ac:dyDescent="0.4">
      <c r="A53" s="20"/>
      <c r="B53" s="16" t="s">
        <v>8</v>
      </c>
      <c r="C53" s="17">
        <v>29294</v>
      </c>
      <c r="D53" s="19">
        <v>416</v>
      </c>
      <c r="E53" s="19">
        <v>20838</v>
      </c>
      <c r="F53" s="19">
        <v>164</v>
      </c>
      <c r="G53" s="20"/>
      <c r="H53" s="21" t="s">
        <v>8</v>
      </c>
      <c r="I53" s="32">
        <f>C53/C51*100</f>
        <v>50.938999791333387</v>
      </c>
      <c r="J53" s="38">
        <f t="shared" ref="J53:L53" si="34">D53/D51*100</f>
        <v>40.038498556304134</v>
      </c>
      <c r="K53" s="38">
        <f t="shared" si="34"/>
        <v>44.72537614560752</v>
      </c>
      <c r="L53" s="38">
        <f t="shared" si="34"/>
        <v>37.442922374429223</v>
      </c>
    </row>
    <row r="54" spans="1:12" s="18" customFormat="1" ht="19.899999999999999" customHeight="1" x14ac:dyDescent="0.4">
      <c r="A54" s="21" t="s">
        <v>19</v>
      </c>
      <c r="B54" s="16" t="s">
        <v>21</v>
      </c>
      <c r="C54" s="13">
        <f>SUM(C55:C56)</f>
        <v>5294</v>
      </c>
      <c r="D54" s="34">
        <f>SUM(D55:D56)</f>
        <v>16</v>
      </c>
      <c r="E54" s="34">
        <f>SUM(E55:E56)</f>
        <v>346</v>
      </c>
      <c r="F54" s="34">
        <f>SUM(F55:F56)</f>
        <v>4</v>
      </c>
      <c r="G54" s="21" t="s">
        <v>19</v>
      </c>
      <c r="H54" s="16" t="s">
        <v>21</v>
      </c>
      <c r="I54" s="31">
        <f>SUM(I55:I56)</f>
        <v>100</v>
      </c>
      <c r="J54" s="37">
        <f>SUM(J55:J56)</f>
        <v>100</v>
      </c>
      <c r="K54" s="37">
        <f>SUM(K55:K56)</f>
        <v>100</v>
      </c>
      <c r="L54" s="37">
        <f>SUM(L55:L56)</f>
        <v>100</v>
      </c>
    </row>
    <row r="55" spans="1:12" s="18" customFormat="1" ht="19.899999999999999" customHeight="1" x14ac:dyDescent="0.4">
      <c r="B55" s="16" t="s">
        <v>7</v>
      </c>
      <c r="C55" s="17">
        <v>4350</v>
      </c>
      <c r="D55" s="19">
        <v>13</v>
      </c>
      <c r="E55" s="19">
        <v>276</v>
      </c>
      <c r="F55" s="19">
        <v>3</v>
      </c>
      <c r="H55" s="16" t="s">
        <v>7</v>
      </c>
      <c r="I55" s="32">
        <f>C55/C54*100</f>
        <v>82.16849263316962</v>
      </c>
      <c r="J55" s="38">
        <f t="shared" ref="J55:L55" si="35">D55/D54*100</f>
        <v>81.25</v>
      </c>
      <c r="K55" s="38">
        <f t="shared" si="35"/>
        <v>79.76878612716763</v>
      </c>
      <c r="L55" s="38">
        <f t="shared" si="35"/>
        <v>75</v>
      </c>
    </row>
    <row r="56" spans="1:12" s="18" customFormat="1" ht="19.899999999999999" customHeight="1" thickBot="1" x14ac:dyDescent="0.45">
      <c r="A56" s="22"/>
      <c r="B56" s="23" t="s">
        <v>8</v>
      </c>
      <c r="C56" s="30">
        <v>944</v>
      </c>
      <c r="D56" s="24">
        <v>3</v>
      </c>
      <c r="E56" s="24">
        <v>70</v>
      </c>
      <c r="F56" s="24">
        <v>1</v>
      </c>
      <c r="G56" s="22"/>
      <c r="H56" s="23" t="s">
        <v>8</v>
      </c>
      <c r="I56" s="33">
        <f>C56/C54*100</f>
        <v>17.831507366830373</v>
      </c>
      <c r="J56" s="39">
        <f t="shared" ref="J56:L56" si="36">D56/D54*100</f>
        <v>18.75</v>
      </c>
      <c r="K56" s="39">
        <f t="shared" si="36"/>
        <v>20.23121387283237</v>
      </c>
      <c r="L56" s="39">
        <f t="shared" si="36"/>
        <v>25</v>
      </c>
    </row>
    <row r="57" spans="1:12" s="25" customFormat="1" ht="15" customHeight="1" x14ac:dyDescent="0.4">
      <c r="A57" s="52" t="s">
        <v>23</v>
      </c>
      <c r="B57" s="52"/>
      <c r="C57" s="52"/>
      <c r="D57" s="52"/>
      <c r="E57" s="52"/>
      <c r="F57" s="52"/>
      <c r="G57" s="48" t="s">
        <v>23</v>
      </c>
      <c r="H57" s="48"/>
      <c r="I57" s="49"/>
      <c r="J57" s="49"/>
      <c r="K57" s="49"/>
      <c r="L57" s="49"/>
    </row>
    <row r="58" spans="1:12" s="25" customFormat="1" ht="15" customHeight="1" x14ac:dyDescent="0.4">
      <c r="A58" s="50" t="s">
        <v>24</v>
      </c>
      <c r="B58" s="50"/>
      <c r="C58" s="50"/>
      <c r="D58" s="50"/>
      <c r="E58" s="50"/>
      <c r="F58" s="50"/>
      <c r="G58" s="50" t="s">
        <v>24</v>
      </c>
      <c r="H58" s="50"/>
      <c r="I58" s="51"/>
      <c r="J58" s="51"/>
      <c r="K58" s="51"/>
      <c r="L58" s="51"/>
    </row>
    <row r="59" spans="1:12" s="26" customFormat="1" ht="15" customHeight="1" x14ac:dyDescent="0.4">
      <c r="A59" s="42" t="s">
        <v>32</v>
      </c>
      <c r="B59" s="42"/>
      <c r="C59" s="42"/>
      <c r="D59" s="42"/>
      <c r="E59" s="42"/>
      <c r="F59" s="42"/>
      <c r="G59" s="42" t="s">
        <v>32</v>
      </c>
      <c r="H59" s="42"/>
      <c r="I59" s="42"/>
      <c r="J59" s="42"/>
      <c r="K59" s="42"/>
      <c r="L59" s="42"/>
    </row>
    <row r="60" spans="1:12" s="28" customFormat="1" ht="11.5" hidden="1" x14ac:dyDescent="0.25">
      <c r="A60" s="27"/>
      <c r="B60" s="27"/>
    </row>
  </sheetData>
  <mergeCells count="13">
    <mergeCell ref="A57:F57"/>
    <mergeCell ref="G57:L57"/>
    <mergeCell ref="A58:F58"/>
    <mergeCell ref="G58:L58"/>
    <mergeCell ref="A59:F59"/>
    <mergeCell ref="G59:L59"/>
    <mergeCell ref="A1:F1"/>
    <mergeCell ref="G1:L1"/>
    <mergeCell ref="A2:F2"/>
    <mergeCell ref="G2:L2"/>
    <mergeCell ref="K3:L3"/>
    <mergeCell ref="A4:B4"/>
    <mergeCell ref="G4:H4"/>
  </mergeCells>
  <phoneticPr fontId="3" type="noConversion"/>
  <printOptions horizontalCentered="1"/>
  <pageMargins left="1.1417322834645669" right="1.1417322834645669" top="0.39370078740157483" bottom="0.39370078740157483" header="0.51181102362204722" footer="1.0236220472440944"/>
  <pageSetup paperSize="9" scale="70" orientation="portrait" r:id="rId1"/>
  <headerFooter alignWithMargins="0"/>
  <colBreaks count="1" manualBreakCount="1">
    <brk id="6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10</vt:i4>
      </vt:variant>
    </vt:vector>
  </HeadingPairs>
  <TitlesOfParts>
    <vt:vector size="20" baseType="lpstr">
      <vt:lpstr>105年</vt:lpstr>
      <vt:lpstr>106年</vt:lpstr>
      <vt:lpstr>107年</vt:lpstr>
      <vt:lpstr>108年 </vt:lpstr>
      <vt:lpstr>109年</vt:lpstr>
      <vt:lpstr>110年</vt:lpstr>
      <vt:lpstr>111年 </vt:lpstr>
      <vt:lpstr>112年 </vt:lpstr>
      <vt:lpstr>113年 </vt:lpstr>
      <vt:lpstr>114年</vt:lpstr>
      <vt:lpstr>'105年'!Print_Area</vt:lpstr>
      <vt:lpstr>'106年'!Print_Area</vt:lpstr>
      <vt:lpstr>'107年'!Print_Area</vt:lpstr>
      <vt:lpstr>'108年 '!Print_Area</vt:lpstr>
      <vt:lpstr>'109年'!Print_Area</vt:lpstr>
      <vt:lpstr>'110年'!Print_Area</vt:lpstr>
      <vt:lpstr>'111年 '!Print_Area</vt:lpstr>
      <vt:lpstr>'112年 '!Print_Area</vt:lpstr>
      <vt:lpstr>'113年 '!Print_Area</vt:lpstr>
      <vt:lpstr>'114年'!Print_Area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2025-03-26T06:41:20Z</cp:lastPrinted>
  <dcterms:created xsi:type="dcterms:W3CDTF">2017-06-26T06:24:21Z</dcterms:created>
  <dcterms:modified xsi:type="dcterms:W3CDTF">2026-04-04T13:16:42Z</dcterms:modified>
</cp:coreProperties>
</file>