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weltech\OneDrive\文件\"/>
    </mc:Choice>
  </mc:AlternateContent>
  <xr:revisionPtr revIDLastSave="0" documentId="13_ncr:1_{0449FDC4-617C-4E4B-AF47-1E55D67064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參加新屋農博環境教育園區導覽人次" sheetId="3" r:id="rId1"/>
  </sheets>
  <definedNames>
    <definedName name="_xlnm.Print_Area" localSheetId="0">參加新屋農博環境教育園區導覽人次!$A$1:$Q$25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25" i="3" l="1"/>
  <c r="Q24" i="3"/>
  <c r="O25" i="3"/>
  <c r="O24" i="3"/>
  <c r="M25" i="3"/>
  <c r="M24" i="3"/>
  <c r="K25" i="3"/>
  <c r="K24" i="3"/>
  <c r="I25" i="3"/>
  <c r="I24" i="3"/>
  <c r="E25" i="3"/>
  <c r="E24" i="3"/>
  <c r="Q23" i="3"/>
  <c r="O23" i="3"/>
  <c r="M23" i="3"/>
  <c r="K23" i="3"/>
  <c r="I23" i="3"/>
  <c r="E23" i="3"/>
  <c r="G24" i="3"/>
  <c r="G25" i="3"/>
  <c r="G23" i="3"/>
  <c r="F20" i="3" l="1"/>
  <c r="G20" i="3" s="1"/>
  <c r="P20" i="3"/>
  <c r="Q20" i="3" s="1"/>
  <c r="N20" i="3"/>
  <c r="O20" i="3" s="1"/>
  <c r="L20" i="3"/>
  <c r="M20" i="3" s="1"/>
  <c r="J20" i="3"/>
  <c r="K20" i="3" s="1"/>
  <c r="H20" i="3"/>
  <c r="I20" i="3" s="1"/>
  <c r="D20" i="3"/>
  <c r="E20" i="3" s="1"/>
  <c r="Q22" i="3" l="1"/>
  <c r="O22" i="3"/>
  <c r="M22" i="3"/>
  <c r="K22" i="3"/>
  <c r="I22" i="3"/>
  <c r="G22" i="3"/>
  <c r="E22" i="3"/>
  <c r="O21" i="3"/>
  <c r="M21" i="3"/>
  <c r="K21" i="3"/>
  <c r="I21" i="3"/>
  <c r="G21" i="3"/>
  <c r="E21" i="3"/>
  <c r="Q18" i="3"/>
  <c r="Q19" i="3"/>
  <c r="O18" i="3"/>
  <c r="O19" i="3"/>
  <c r="M18" i="3"/>
  <c r="M19" i="3"/>
  <c r="K19" i="3"/>
  <c r="K18" i="3"/>
  <c r="I18" i="3"/>
  <c r="I19" i="3"/>
  <c r="Q17" i="3"/>
  <c r="O17" i="3"/>
  <c r="M17" i="3"/>
  <c r="K17" i="3"/>
  <c r="I17" i="3"/>
  <c r="G18" i="3"/>
  <c r="G19" i="3"/>
  <c r="G17" i="3"/>
  <c r="E18" i="3"/>
  <c r="E19" i="3"/>
  <c r="E17" i="3"/>
  <c r="E14" i="3"/>
  <c r="P13" i="3"/>
  <c r="N13" i="3"/>
  <c r="L13" i="3"/>
  <c r="J13" i="3"/>
  <c r="H13" i="3"/>
  <c r="F13" i="3"/>
  <c r="D13" i="3"/>
  <c r="C12" i="3"/>
  <c r="O12" i="3" s="1"/>
  <c r="C11" i="3"/>
  <c r="G11" i="3" s="1"/>
  <c r="M15" i="3"/>
  <c r="I14" i="3"/>
  <c r="Q10" i="3"/>
  <c r="Q9" i="3"/>
  <c r="Q8" i="3"/>
  <c r="Q7" i="3"/>
  <c r="Q6" i="3"/>
  <c r="Q5" i="3"/>
  <c r="O10" i="3"/>
  <c r="O9" i="3"/>
  <c r="O8" i="3"/>
  <c r="O7" i="3"/>
  <c r="O6" i="3"/>
  <c r="O5" i="3"/>
  <c r="M10" i="3"/>
  <c r="M9" i="3"/>
  <c r="M8" i="3"/>
  <c r="M7" i="3"/>
  <c r="M6" i="3"/>
  <c r="M5" i="3"/>
  <c r="K10" i="3"/>
  <c r="K9" i="3"/>
  <c r="K8" i="3"/>
  <c r="K7" i="3"/>
  <c r="K6" i="3"/>
  <c r="K5" i="3"/>
  <c r="I10" i="3"/>
  <c r="I9" i="3"/>
  <c r="I8" i="3"/>
  <c r="I7" i="3"/>
  <c r="I6" i="3"/>
  <c r="I5" i="3"/>
  <c r="G10" i="3"/>
  <c r="G9" i="3"/>
  <c r="G8" i="3"/>
  <c r="G7" i="3"/>
  <c r="G6" i="3"/>
  <c r="G5" i="3"/>
  <c r="E10" i="3"/>
  <c r="E9" i="3"/>
  <c r="E8" i="3"/>
  <c r="E7" i="3"/>
  <c r="E6" i="3"/>
  <c r="E5" i="3"/>
  <c r="M11" i="3" l="1"/>
  <c r="O11" i="3"/>
  <c r="Q12" i="3"/>
  <c r="I11" i="3"/>
  <c r="K11" i="3"/>
  <c r="O14" i="3"/>
  <c r="C13" i="3"/>
  <c r="G13" i="3" s="1"/>
  <c r="Q11" i="3"/>
  <c r="E12" i="3"/>
  <c r="M12" i="3"/>
  <c r="G12" i="3"/>
  <c r="I12" i="3"/>
  <c r="K12" i="3"/>
  <c r="E11" i="3"/>
  <c r="G15" i="3"/>
  <c r="M14" i="3"/>
  <c r="G14" i="3"/>
  <c r="Q14" i="3"/>
  <c r="K16" i="3"/>
  <c r="K14" i="3"/>
  <c r="E15" i="3"/>
  <c r="K15" i="3"/>
  <c r="Q15" i="3"/>
  <c r="I15" i="3"/>
  <c r="O15" i="3"/>
  <c r="Q13" i="3" l="1"/>
  <c r="O13" i="3"/>
  <c r="M13" i="3"/>
  <c r="K13" i="3"/>
  <c r="I13" i="3"/>
  <c r="E13" i="3"/>
  <c r="O16" i="3"/>
  <c r="I16" i="3"/>
  <c r="M16" i="3"/>
  <c r="G16" i="3"/>
  <c r="E16" i="3"/>
  <c r="Q16" i="3"/>
  <c r="Q21" i="3" l="1"/>
</calcChain>
</file>

<file path=xl/sharedStrings.xml><?xml version="1.0" encoding="utf-8"?>
<sst xmlns="http://schemas.openxmlformats.org/spreadsheetml/2006/main" count="54" uniqueCount="23">
  <si>
    <t>性別</t>
    <phoneticPr fontId="2" type="noConversion"/>
  </si>
  <si>
    <t>女</t>
    <phoneticPr fontId="2" type="noConversion"/>
  </si>
  <si>
    <t>男</t>
    <phoneticPr fontId="2" type="noConversion"/>
  </si>
  <si>
    <t>10歲以下</t>
    <phoneticPr fontId="2" type="noConversion"/>
  </si>
  <si>
    <t>總計</t>
    <phoneticPr fontId="2" type="noConversion"/>
  </si>
  <si>
    <t>11～20歲</t>
    <phoneticPr fontId="2" type="noConversion"/>
  </si>
  <si>
    <t>21～30歲</t>
    <phoneticPr fontId="2" type="noConversion"/>
  </si>
  <si>
    <t>31～40歲</t>
    <phoneticPr fontId="2" type="noConversion"/>
  </si>
  <si>
    <t>41～50歲</t>
    <phoneticPr fontId="2" type="noConversion"/>
  </si>
  <si>
    <t>51～60歲</t>
    <phoneticPr fontId="2" type="noConversion"/>
  </si>
  <si>
    <t>超過60歲</t>
    <phoneticPr fontId="2" type="noConversion"/>
  </si>
  <si>
    <t>單位：人次、%</t>
    <phoneticPr fontId="2" type="noConversion"/>
  </si>
  <si>
    <t>參加新屋農博環境教育園區導覽人次</t>
    <phoneticPr fontId="2" type="noConversion"/>
  </si>
  <si>
    <t>108年</t>
    <phoneticPr fontId="2" type="noConversion"/>
  </si>
  <si>
    <t>年 別</t>
    <phoneticPr fontId="2" type="noConversion"/>
  </si>
  <si>
    <t>109年</t>
    <phoneticPr fontId="2" type="noConversion"/>
  </si>
  <si>
    <t>人次</t>
    <phoneticPr fontId="2" type="noConversion"/>
  </si>
  <si>
    <t>占比</t>
    <phoneticPr fontId="2" type="noConversion"/>
  </si>
  <si>
    <t>110年</t>
    <phoneticPr fontId="2" type="noConversion"/>
  </si>
  <si>
    <t>111年</t>
    <phoneticPr fontId="2" type="noConversion"/>
  </si>
  <si>
    <t>112年</t>
    <phoneticPr fontId="2" type="noConversion"/>
  </si>
  <si>
    <t>113年</t>
    <phoneticPr fontId="2" type="noConversion"/>
  </si>
  <si>
    <t>114年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</si>
</sst>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0_ "/>
  </numFmts>
  <fonts count="8" x14ac:knownFonts="1">
    <font>
      <sz val="12"/>
      <color theme="1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6" fillId="2" borderId="6" applyNumberFormat="0" applyFont="0" applyAlignment="0" applyProtection="0">
      <alignment vertical="center"/>
    </xf>
    <xf numFmtId="9" fontId="6" fillId="0" borderId="0">
      <alignment vertical="center"/>
    </xf>
  </cellStyleXfs>
  <cellXfs count="44">
    <xf numFmtId="0" fontId="0" fillId="0" borderId="0" xfId="0">
      <alignment vertical="center"/>
    </xf>
    <xf numFmtId="10" fontId="0" fillId="0" borderId="0" xfId="0" applyNumberFormat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3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177" fontId="3" fillId="0" borderId="4" xfId="0" applyNumberFormat="1" applyFont="1" applyBorder="1" applyAlignment="1">
      <alignment horizontal="right" vertical="center"/>
    </xf>
    <xf numFmtId="176" fontId="3" fillId="0" borderId="0" xfId="2" applyNumberFormat="1" applyFont="1" applyFill="1" applyBorder="1" applyAlignment="1">
      <alignment horizontal="right" vertical="center"/>
    </xf>
    <xf numFmtId="177" fontId="3" fillId="0" borderId="0" xfId="2" applyNumberFormat="1" applyFont="1" applyFill="1" applyBorder="1" applyAlignment="1">
      <alignment horizontal="right" vertical="center"/>
    </xf>
    <xf numFmtId="176" fontId="3" fillId="0" borderId="4" xfId="2" applyNumberFormat="1" applyFont="1" applyFill="1" applyBorder="1" applyAlignment="1">
      <alignment horizontal="right" vertical="center"/>
    </xf>
    <xf numFmtId="177" fontId="3" fillId="0" borderId="4" xfId="2" applyNumberFormat="1" applyFont="1" applyFill="1" applyBorder="1" applyAlignment="1">
      <alignment horizontal="right" vertical="center"/>
    </xf>
    <xf numFmtId="176" fontId="3" fillId="0" borderId="3" xfId="2" applyNumberFormat="1" applyFont="1" applyFill="1" applyBorder="1" applyAlignment="1">
      <alignment horizontal="right" vertical="center"/>
    </xf>
    <xf numFmtId="177" fontId="3" fillId="0" borderId="3" xfId="2" applyNumberFormat="1" applyFont="1" applyFill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7" fillId="0" borderId="7" xfId="2" applyNumberFormat="1" applyFont="1" applyFill="1" applyBorder="1" applyAlignment="1">
      <alignment horizontal="right" vertical="center"/>
    </xf>
    <xf numFmtId="176" fontId="7" fillId="0" borderId="10" xfId="2" applyNumberFormat="1" applyFont="1" applyFill="1" applyBorder="1" applyAlignment="1">
      <alignment horizontal="right" vertical="center"/>
    </xf>
    <xf numFmtId="176" fontId="7" fillId="0" borderId="11" xfId="2" applyNumberFormat="1" applyFont="1" applyFill="1" applyBorder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5" xfId="2" applyNumberFormat="1" applyFont="1" applyFill="1" applyBorder="1" applyAlignment="1">
      <alignment horizontal="right" vertical="center"/>
    </xf>
    <xf numFmtId="177" fontId="3" fillId="0" borderId="1" xfId="2" applyNumberFormat="1" applyFont="1" applyFill="1" applyBorder="1" applyAlignment="1">
      <alignment horizontal="right" vertical="center"/>
    </xf>
    <xf numFmtId="177" fontId="3" fillId="0" borderId="2" xfId="2" applyNumberFormat="1" applyFont="1" applyFill="1" applyBorder="1" applyAlignment="1">
      <alignment horizontal="right"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7" fillId="0" borderId="4" xfId="2" applyNumberFormat="1" applyFont="1" applyFill="1" applyBorder="1" applyAlignment="1">
      <alignment horizontal="right" vertical="center"/>
    </xf>
    <xf numFmtId="177" fontId="7" fillId="0" borderId="4" xfId="2" applyNumberFormat="1" applyFont="1" applyFill="1" applyBorder="1" applyAlignment="1">
      <alignment horizontal="right" vertical="center"/>
    </xf>
    <xf numFmtId="177" fontId="7" fillId="0" borderId="5" xfId="2" applyNumberFormat="1" applyFont="1" applyFill="1" applyBorder="1" applyAlignment="1">
      <alignment horizontal="right" vertical="center"/>
    </xf>
    <xf numFmtId="176" fontId="7" fillId="0" borderId="0" xfId="2" applyNumberFormat="1" applyFont="1" applyFill="1" applyBorder="1" applyAlignment="1">
      <alignment horizontal="right" vertical="center"/>
    </xf>
    <xf numFmtId="177" fontId="7" fillId="0" borderId="0" xfId="2" applyNumberFormat="1" applyFont="1" applyFill="1" applyBorder="1" applyAlignment="1">
      <alignment horizontal="right" vertical="center"/>
    </xf>
    <xf numFmtId="177" fontId="7" fillId="0" borderId="1" xfId="2" applyNumberFormat="1" applyFont="1" applyFill="1" applyBorder="1" applyAlignment="1">
      <alignment horizontal="right" vertical="center"/>
    </xf>
    <xf numFmtId="176" fontId="7" fillId="0" borderId="3" xfId="2" applyNumberFormat="1" applyFont="1" applyFill="1" applyBorder="1" applyAlignment="1">
      <alignment horizontal="right" vertical="center"/>
    </xf>
    <xf numFmtId="177" fontId="7" fillId="0" borderId="3" xfId="2" applyNumberFormat="1" applyFont="1" applyFill="1" applyBorder="1" applyAlignment="1">
      <alignment horizontal="right" vertical="center"/>
    </xf>
    <xf numFmtId="177" fontId="7" fillId="0" borderId="2" xfId="2" applyNumberFormat="1" applyFont="1" applyFill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176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5" fillId="0" borderId="8" xfId="1" applyFont="1" applyBorder="1" applyAlignment="1">
      <alignment horizontal="center" vertical="center"/>
    </xf>
  </cellXfs>
  <cellStyles count="4">
    <cellStyle name="一般" xfId="0" builtinId="0"/>
    <cellStyle name="一般 2" xfId="1" xr:uid="{00000000-0005-0000-0000-000001000000}"/>
    <cellStyle name="百分比 2" xfId="3" xr:uid="{7E76911C-128A-4F8D-967E-53D7BD7C48B4}"/>
    <cellStyle name="備註" xfId="2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5"/>
  <sheetViews>
    <sheetView showGridLines="0" tabSelected="1" zoomScale="85" zoomScaleNormal="85" workbookViewId="0">
      <selection activeCell="I28" sqref="I28"/>
    </sheetView>
  </sheetViews>
  <sheetFormatPr defaultRowHeight="16.5" x14ac:dyDescent="0.25"/>
  <cols>
    <col min="3" max="3" width="9.375" customWidth="1"/>
    <col min="4" max="17" width="8.125" customWidth="1"/>
  </cols>
  <sheetData>
    <row r="1" spans="1:18" ht="21" x14ac:dyDescent="0.25">
      <c r="A1" s="41" t="s">
        <v>12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8" x14ac:dyDescent="0.25">
      <c r="A2" s="42" t="s">
        <v>11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</row>
    <row r="3" spans="1:18" ht="24.95" customHeight="1" x14ac:dyDescent="0.25">
      <c r="A3" s="39" t="s">
        <v>14</v>
      </c>
      <c r="B3" s="39" t="s">
        <v>0</v>
      </c>
      <c r="C3" s="39" t="s">
        <v>4</v>
      </c>
      <c r="D3" s="39" t="s">
        <v>3</v>
      </c>
      <c r="E3" s="39"/>
      <c r="F3" s="43" t="s">
        <v>5</v>
      </c>
      <c r="G3" s="43"/>
      <c r="H3" s="39" t="s">
        <v>6</v>
      </c>
      <c r="I3" s="39"/>
      <c r="J3" s="39" t="s">
        <v>7</v>
      </c>
      <c r="K3" s="39"/>
      <c r="L3" s="39" t="s">
        <v>8</v>
      </c>
      <c r="M3" s="39"/>
      <c r="N3" s="39" t="s">
        <v>9</v>
      </c>
      <c r="O3" s="39"/>
      <c r="P3" s="39" t="s">
        <v>10</v>
      </c>
      <c r="Q3" s="39"/>
    </row>
    <row r="4" spans="1:18" ht="24.95" customHeight="1" x14ac:dyDescent="0.25">
      <c r="A4" s="39"/>
      <c r="B4" s="39"/>
      <c r="C4" s="39"/>
      <c r="D4" s="14" t="s">
        <v>16</v>
      </c>
      <c r="E4" s="14" t="s">
        <v>17</v>
      </c>
      <c r="F4" s="14" t="s">
        <v>16</v>
      </c>
      <c r="G4" s="14" t="s">
        <v>17</v>
      </c>
      <c r="H4" s="14" t="s">
        <v>16</v>
      </c>
      <c r="I4" s="14" t="s">
        <v>17</v>
      </c>
      <c r="J4" s="14" t="s">
        <v>16</v>
      </c>
      <c r="K4" s="14" t="s">
        <v>17</v>
      </c>
      <c r="L4" s="14" t="s">
        <v>16</v>
      </c>
      <c r="M4" s="14" t="s">
        <v>17</v>
      </c>
      <c r="N4" s="14" t="s">
        <v>16</v>
      </c>
      <c r="O4" s="14" t="s">
        <v>17</v>
      </c>
      <c r="P4" s="14" t="s">
        <v>16</v>
      </c>
      <c r="Q4" s="14" t="s">
        <v>17</v>
      </c>
    </row>
    <row r="5" spans="1:18" ht="20.25" customHeight="1" x14ac:dyDescent="0.25">
      <c r="A5" s="40" t="s">
        <v>13</v>
      </c>
      <c r="B5" s="15" t="s">
        <v>4</v>
      </c>
      <c r="C5" s="2">
        <v>1480</v>
      </c>
      <c r="D5" s="2">
        <v>562</v>
      </c>
      <c r="E5" s="5">
        <f t="shared" ref="E5:E16" si="0">D5/C5*100</f>
        <v>37.972972972972975</v>
      </c>
      <c r="F5" s="2">
        <v>77</v>
      </c>
      <c r="G5" s="5">
        <f t="shared" ref="G5:G16" si="1">F5/C5*100</f>
        <v>5.2027027027027026</v>
      </c>
      <c r="H5" s="2">
        <v>56</v>
      </c>
      <c r="I5" s="5">
        <f t="shared" ref="I5:I16" si="2">H5/C5*100</f>
        <v>3.7837837837837842</v>
      </c>
      <c r="J5" s="2">
        <v>365</v>
      </c>
      <c r="K5" s="5">
        <f t="shared" ref="K5:K16" si="3">J5/C5*100</f>
        <v>24.662162162162161</v>
      </c>
      <c r="L5" s="2">
        <v>251</v>
      </c>
      <c r="M5" s="5">
        <f t="shared" ref="M5:M16" si="4">L5/C5*100</f>
        <v>16.95945945945946</v>
      </c>
      <c r="N5" s="2">
        <v>86</v>
      </c>
      <c r="O5" s="5">
        <f t="shared" ref="O5:O16" si="5">N5/C5*100</f>
        <v>5.8108108108108114</v>
      </c>
      <c r="P5" s="2">
        <v>83</v>
      </c>
      <c r="Q5" s="19">
        <f t="shared" ref="Q5:Q16" si="6">P5/C5*100</f>
        <v>5.6081081081081088</v>
      </c>
    </row>
    <row r="6" spans="1:18" ht="20.25" customHeight="1" x14ac:dyDescent="0.25">
      <c r="A6" s="39"/>
      <c r="B6" s="14" t="s">
        <v>2</v>
      </c>
      <c r="C6" s="2">
        <v>627</v>
      </c>
      <c r="D6" s="2">
        <v>272</v>
      </c>
      <c r="E6" s="5">
        <f t="shared" si="0"/>
        <v>43.38118022328549</v>
      </c>
      <c r="F6" s="2">
        <v>34</v>
      </c>
      <c r="G6" s="5">
        <f t="shared" si="1"/>
        <v>5.4226475279106863</v>
      </c>
      <c r="H6" s="2">
        <v>21</v>
      </c>
      <c r="I6" s="5">
        <f t="shared" si="2"/>
        <v>3.3492822966507179</v>
      </c>
      <c r="J6" s="2">
        <v>120</v>
      </c>
      <c r="K6" s="5">
        <f t="shared" si="3"/>
        <v>19.138755980861244</v>
      </c>
      <c r="L6" s="2">
        <v>118</v>
      </c>
      <c r="M6" s="5">
        <f t="shared" si="4"/>
        <v>18.819776714513555</v>
      </c>
      <c r="N6" s="2">
        <v>35</v>
      </c>
      <c r="O6" s="5">
        <f t="shared" si="5"/>
        <v>5.5821371610845292</v>
      </c>
      <c r="P6" s="2">
        <v>27</v>
      </c>
      <c r="Q6" s="19">
        <f t="shared" si="6"/>
        <v>4.3062200956937797</v>
      </c>
      <c r="R6" s="1"/>
    </row>
    <row r="7" spans="1:18" ht="20.25" customHeight="1" x14ac:dyDescent="0.25">
      <c r="A7" s="39"/>
      <c r="B7" s="14" t="s">
        <v>1</v>
      </c>
      <c r="C7" s="3">
        <v>853</v>
      </c>
      <c r="D7" s="3">
        <v>290</v>
      </c>
      <c r="E7" s="6">
        <f t="shared" si="0"/>
        <v>33.997655334114889</v>
      </c>
      <c r="F7" s="3">
        <v>43</v>
      </c>
      <c r="G7" s="6">
        <f t="shared" si="1"/>
        <v>5.0410316529894494</v>
      </c>
      <c r="H7" s="3">
        <v>35</v>
      </c>
      <c r="I7" s="6">
        <f t="shared" si="2"/>
        <v>4.1031652989449006</v>
      </c>
      <c r="J7" s="3">
        <v>245</v>
      </c>
      <c r="K7" s="6">
        <f t="shared" si="3"/>
        <v>28.722157092614303</v>
      </c>
      <c r="L7" s="3">
        <v>133</v>
      </c>
      <c r="M7" s="6">
        <f t="shared" si="4"/>
        <v>15.592028135990621</v>
      </c>
      <c r="N7" s="3">
        <v>51</v>
      </c>
      <c r="O7" s="6">
        <f t="shared" si="5"/>
        <v>5.9788980070339974</v>
      </c>
      <c r="P7" s="3">
        <v>56</v>
      </c>
      <c r="Q7" s="20">
        <f t="shared" si="6"/>
        <v>6.5650644783118413</v>
      </c>
    </row>
    <row r="8" spans="1:18" ht="20.25" customHeight="1" x14ac:dyDescent="0.25">
      <c r="A8" s="39" t="s">
        <v>15</v>
      </c>
      <c r="B8" s="14" t="s">
        <v>4</v>
      </c>
      <c r="C8" s="4">
        <v>9318</v>
      </c>
      <c r="D8" s="4">
        <v>1410</v>
      </c>
      <c r="E8" s="7">
        <f t="shared" si="0"/>
        <v>15.132002575660014</v>
      </c>
      <c r="F8" s="4">
        <v>1338</v>
      </c>
      <c r="G8" s="7">
        <f t="shared" si="1"/>
        <v>14.359304571796521</v>
      </c>
      <c r="H8" s="4">
        <v>1482</v>
      </c>
      <c r="I8" s="7">
        <f t="shared" si="2"/>
        <v>15.904700579523503</v>
      </c>
      <c r="J8" s="4">
        <v>1339</v>
      </c>
      <c r="K8" s="7">
        <f t="shared" si="3"/>
        <v>14.370036488516849</v>
      </c>
      <c r="L8" s="4">
        <v>1295</v>
      </c>
      <c r="M8" s="7">
        <f t="shared" si="4"/>
        <v>13.897832152822495</v>
      </c>
      <c r="N8" s="4">
        <v>1279</v>
      </c>
      <c r="O8" s="7">
        <f t="shared" si="5"/>
        <v>13.726121485297273</v>
      </c>
      <c r="P8" s="4">
        <v>1175</v>
      </c>
      <c r="Q8" s="21">
        <f t="shared" si="6"/>
        <v>12.610002146383344</v>
      </c>
    </row>
    <row r="9" spans="1:18" ht="20.25" customHeight="1" x14ac:dyDescent="0.25">
      <c r="A9" s="39"/>
      <c r="B9" s="14" t="s">
        <v>2</v>
      </c>
      <c r="C9" s="2">
        <v>4592</v>
      </c>
      <c r="D9" s="2">
        <v>709</v>
      </c>
      <c r="E9" s="5">
        <f t="shared" si="0"/>
        <v>15.439895470383275</v>
      </c>
      <c r="F9" s="2">
        <v>658</v>
      </c>
      <c r="G9" s="5">
        <f t="shared" si="1"/>
        <v>14.329268292682926</v>
      </c>
      <c r="H9" s="2">
        <v>742</v>
      </c>
      <c r="I9" s="5">
        <f t="shared" si="2"/>
        <v>16.158536585365855</v>
      </c>
      <c r="J9" s="2">
        <v>627</v>
      </c>
      <c r="K9" s="5">
        <f t="shared" si="3"/>
        <v>13.654181184668989</v>
      </c>
      <c r="L9" s="2">
        <v>648</v>
      </c>
      <c r="M9" s="5">
        <f t="shared" si="4"/>
        <v>14.111498257839722</v>
      </c>
      <c r="N9" s="2">
        <v>659</v>
      </c>
      <c r="O9" s="5">
        <f t="shared" si="5"/>
        <v>14.351045296167248</v>
      </c>
      <c r="P9" s="2">
        <v>549</v>
      </c>
      <c r="Q9" s="19">
        <f t="shared" si="6"/>
        <v>11.955574912891986</v>
      </c>
    </row>
    <row r="10" spans="1:18" ht="20.25" customHeight="1" x14ac:dyDescent="0.25">
      <c r="A10" s="39"/>
      <c r="B10" s="14" t="s">
        <v>1</v>
      </c>
      <c r="C10" s="3">
        <v>4726</v>
      </c>
      <c r="D10" s="3">
        <v>701</v>
      </c>
      <c r="E10" s="6">
        <f t="shared" si="0"/>
        <v>14.832839610664408</v>
      </c>
      <c r="F10" s="3">
        <v>680</v>
      </c>
      <c r="G10" s="6">
        <f t="shared" si="1"/>
        <v>14.388489208633093</v>
      </c>
      <c r="H10" s="3">
        <v>740</v>
      </c>
      <c r="I10" s="6">
        <f t="shared" si="2"/>
        <v>15.658061785865426</v>
      </c>
      <c r="J10" s="3">
        <v>712</v>
      </c>
      <c r="K10" s="6">
        <f t="shared" si="3"/>
        <v>15.065594583157004</v>
      </c>
      <c r="L10" s="3">
        <v>647</v>
      </c>
      <c r="M10" s="6">
        <f t="shared" si="4"/>
        <v>13.690224291155312</v>
      </c>
      <c r="N10" s="3">
        <v>620</v>
      </c>
      <c r="O10" s="6">
        <f t="shared" si="5"/>
        <v>13.118916631400761</v>
      </c>
      <c r="P10" s="3">
        <v>626</v>
      </c>
      <c r="Q10" s="20">
        <f t="shared" si="6"/>
        <v>13.245873889123994</v>
      </c>
    </row>
    <row r="11" spans="1:18" ht="20.25" customHeight="1" x14ac:dyDescent="0.25">
      <c r="A11" s="39" t="s">
        <v>18</v>
      </c>
      <c r="B11" s="14" t="s">
        <v>4</v>
      </c>
      <c r="C11" s="4">
        <f>D11+F11+H11+J11+L11+N11+P11</f>
        <v>14200</v>
      </c>
      <c r="D11" s="4">
        <v>4407</v>
      </c>
      <c r="E11" s="7">
        <f>D11/C11*100</f>
        <v>31.035211267605632</v>
      </c>
      <c r="F11" s="4">
        <v>1434</v>
      </c>
      <c r="G11" s="7">
        <f>F11/C11*100</f>
        <v>10.098591549295774</v>
      </c>
      <c r="H11" s="4">
        <v>354</v>
      </c>
      <c r="I11" s="7">
        <f>H11/C11*100</f>
        <v>2.4929577464788735</v>
      </c>
      <c r="J11" s="4">
        <v>3130</v>
      </c>
      <c r="K11" s="7">
        <f>J11/C11*100</f>
        <v>22.04225352112676</v>
      </c>
      <c r="L11" s="4">
        <v>3491</v>
      </c>
      <c r="M11" s="7">
        <f>L11/C11*100</f>
        <v>24.58450704225352</v>
      </c>
      <c r="N11" s="4">
        <v>910</v>
      </c>
      <c r="O11" s="7">
        <f>N11/C11*100</f>
        <v>6.408450704225352</v>
      </c>
      <c r="P11" s="4">
        <v>474</v>
      </c>
      <c r="Q11" s="21">
        <f>P11/C11*100</f>
        <v>3.3380281690140845</v>
      </c>
    </row>
    <row r="12" spans="1:18" ht="20.25" customHeight="1" x14ac:dyDescent="0.25">
      <c r="A12" s="39"/>
      <c r="B12" s="14" t="s">
        <v>2</v>
      </c>
      <c r="C12" s="2">
        <f>D12+F12+H12+J12+L12+N12+P12</f>
        <v>6281</v>
      </c>
      <c r="D12" s="2">
        <v>1943</v>
      </c>
      <c r="E12" s="5">
        <f>D12/C12*100</f>
        <v>30.934564559783475</v>
      </c>
      <c r="F12" s="2">
        <v>640</v>
      </c>
      <c r="G12" s="5">
        <f>F12/C12*100</f>
        <v>10.189460277025951</v>
      </c>
      <c r="H12" s="2">
        <v>157</v>
      </c>
      <c r="I12" s="5">
        <f>H12/C12*100</f>
        <v>2.4996019742079287</v>
      </c>
      <c r="J12" s="2">
        <v>1382</v>
      </c>
      <c r="K12" s="5">
        <f>J12/C12*100</f>
        <v>22.002865785702912</v>
      </c>
      <c r="L12" s="2">
        <v>1545</v>
      </c>
      <c r="M12" s="5">
        <f>L12/C12*100</f>
        <v>24.597993950007961</v>
      </c>
      <c r="N12" s="2">
        <v>404</v>
      </c>
      <c r="O12" s="5">
        <f>N12/C12*100</f>
        <v>6.4320967998726317</v>
      </c>
      <c r="P12" s="2">
        <v>210</v>
      </c>
      <c r="Q12" s="19">
        <f>P12/C12*100</f>
        <v>3.3434166533991401</v>
      </c>
    </row>
    <row r="13" spans="1:18" ht="20.25" customHeight="1" x14ac:dyDescent="0.25">
      <c r="A13" s="39"/>
      <c r="B13" s="14" t="s">
        <v>1</v>
      </c>
      <c r="C13" s="3">
        <f>D13+F13+H13+J13+L13+N13+P13</f>
        <v>7919</v>
      </c>
      <c r="D13" s="3">
        <f>D11-D12</f>
        <v>2464</v>
      </c>
      <c r="E13" s="6">
        <f>D13/C13*100</f>
        <v>31.115039777749715</v>
      </c>
      <c r="F13" s="3">
        <f>F11-F12</f>
        <v>794</v>
      </c>
      <c r="G13" s="6">
        <f>F13/C13*100</f>
        <v>10.026518499810583</v>
      </c>
      <c r="H13" s="3">
        <f>H11-H12</f>
        <v>197</v>
      </c>
      <c r="I13" s="6">
        <f>H13/C13*100</f>
        <v>2.4876878393736583</v>
      </c>
      <c r="J13" s="3">
        <f>J11-J12</f>
        <v>1748</v>
      </c>
      <c r="K13" s="6">
        <f>J13/C13*100</f>
        <v>22.07349412804647</v>
      </c>
      <c r="L13" s="3">
        <f>L11-L12</f>
        <v>1946</v>
      </c>
      <c r="M13" s="6">
        <f>L13/C13*100</f>
        <v>24.573809824472786</v>
      </c>
      <c r="N13" s="3">
        <f>N11-N12</f>
        <v>506</v>
      </c>
      <c r="O13" s="6">
        <f>N13/C13*100</f>
        <v>6.3896956686450306</v>
      </c>
      <c r="P13" s="3">
        <f>P11-P12</f>
        <v>264</v>
      </c>
      <c r="Q13" s="20">
        <f>P13/C13*100</f>
        <v>3.3337542619017548</v>
      </c>
    </row>
    <row r="14" spans="1:18" ht="20.25" customHeight="1" x14ac:dyDescent="0.25">
      <c r="A14" s="39" t="s">
        <v>19</v>
      </c>
      <c r="B14" s="14" t="s">
        <v>4</v>
      </c>
      <c r="C14" s="4">
        <v>19000</v>
      </c>
      <c r="D14" s="10">
        <v>3937</v>
      </c>
      <c r="E14" s="11">
        <f>D14/C14*100</f>
        <v>20.721052631578949</v>
      </c>
      <c r="F14" s="10">
        <v>531</v>
      </c>
      <c r="G14" s="11">
        <f t="shared" si="1"/>
        <v>2.7947368421052632</v>
      </c>
      <c r="H14" s="10">
        <v>465</v>
      </c>
      <c r="I14" s="11">
        <f t="shared" si="2"/>
        <v>2.4473684210526314</v>
      </c>
      <c r="J14" s="10">
        <v>2588</v>
      </c>
      <c r="K14" s="11">
        <f t="shared" si="3"/>
        <v>13.621052631578948</v>
      </c>
      <c r="L14" s="10">
        <v>6260</v>
      </c>
      <c r="M14" s="11">
        <f t="shared" si="4"/>
        <v>32.94736842105263</v>
      </c>
      <c r="N14" s="10">
        <v>2698</v>
      </c>
      <c r="O14" s="11">
        <f t="shared" si="5"/>
        <v>14.2</v>
      </c>
      <c r="P14" s="10">
        <v>2521</v>
      </c>
      <c r="Q14" s="22">
        <f t="shared" si="6"/>
        <v>13.268421052631579</v>
      </c>
    </row>
    <row r="15" spans="1:18" ht="20.25" customHeight="1" x14ac:dyDescent="0.25">
      <c r="A15" s="39"/>
      <c r="B15" s="14" t="s">
        <v>2</v>
      </c>
      <c r="C15" s="8">
        <v>7732</v>
      </c>
      <c r="D15" s="8">
        <v>2055</v>
      </c>
      <c r="E15" s="9">
        <f t="shared" si="0"/>
        <v>26.577858251422658</v>
      </c>
      <c r="F15" s="8">
        <v>242</v>
      </c>
      <c r="G15" s="9">
        <f t="shared" si="1"/>
        <v>3.1298499741334718</v>
      </c>
      <c r="H15" s="8">
        <v>132</v>
      </c>
      <c r="I15" s="9">
        <f t="shared" si="2"/>
        <v>1.7071908949818935</v>
      </c>
      <c r="J15" s="8">
        <v>906</v>
      </c>
      <c r="K15" s="9">
        <f t="shared" si="3"/>
        <v>11.717537506466632</v>
      </c>
      <c r="L15" s="8">
        <v>2365</v>
      </c>
      <c r="M15" s="9">
        <f t="shared" si="4"/>
        <v>30.587170201758923</v>
      </c>
      <c r="N15" s="8">
        <v>1016</v>
      </c>
      <c r="O15" s="9">
        <f t="shared" si="5"/>
        <v>13.140196585618211</v>
      </c>
      <c r="P15" s="8">
        <v>1016</v>
      </c>
      <c r="Q15" s="23">
        <f t="shared" si="6"/>
        <v>13.140196585618211</v>
      </c>
    </row>
    <row r="16" spans="1:18" ht="20.25" customHeight="1" x14ac:dyDescent="0.25">
      <c r="A16" s="39"/>
      <c r="B16" s="14" t="s">
        <v>1</v>
      </c>
      <c r="C16" s="12">
        <v>11268</v>
      </c>
      <c r="D16" s="12">
        <v>1882</v>
      </c>
      <c r="E16" s="13">
        <f t="shared" si="0"/>
        <v>16.702165424210154</v>
      </c>
      <c r="F16" s="12">
        <v>289</v>
      </c>
      <c r="G16" s="13">
        <f t="shared" si="1"/>
        <v>2.5647852325168619</v>
      </c>
      <c r="H16" s="12">
        <v>333</v>
      </c>
      <c r="I16" s="13">
        <f t="shared" si="2"/>
        <v>2.9552715654952078</v>
      </c>
      <c r="J16" s="12">
        <v>1682</v>
      </c>
      <c r="K16" s="13">
        <f t="shared" si="3"/>
        <v>14.927227547035853</v>
      </c>
      <c r="L16" s="12">
        <v>3895</v>
      </c>
      <c r="M16" s="13">
        <f t="shared" si="4"/>
        <v>34.566915157969468</v>
      </c>
      <c r="N16" s="12">
        <v>1682</v>
      </c>
      <c r="O16" s="13">
        <f t="shared" si="5"/>
        <v>14.927227547035853</v>
      </c>
      <c r="P16" s="12">
        <v>1505</v>
      </c>
      <c r="Q16" s="24">
        <f t="shared" si="6"/>
        <v>13.3564075257366</v>
      </c>
    </row>
    <row r="17" spans="1:21" x14ac:dyDescent="0.25">
      <c r="A17" s="39" t="s">
        <v>20</v>
      </c>
      <c r="B17" s="14" t="s">
        <v>4</v>
      </c>
      <c r="C17" s="16">
        <v>4788</v>
      </c>
      <c r="D17" s="10">
        <v>1707</v>
      </c>
      <c r="E17" s="11">
        <f t="shared" ref="E17:E25" si="7">D17/C17*100</f>
        <v>35.651629072681708</v>
      </c>
      <c r="F17" s="10">
        <v>1334</v>
      </c>
      <c r="G17" s="11">
        <f t="shared" ref="G17:G25" si="8">F17/C17*100</f>
        <v>27.861319966583125</v>
      </c>
      <c r="H17" s="10">
        <v>463</v>
      </c>
      <c r="I17" s="11">
        <f t="shared" ref="I17:I25" si="9">H17/C17*100</f>
        <v>9.6700083542188793</v>
      </c>
      <c r="J17" s="10">
        <v>364</v>
      </c>
      <c r="K17" s="11">
        <f t="shared" ref="K17:K25" si="10">J17/C17*100</f>
        <v>7.6023391812865491</v>
      </c>
      <c r="L17" s="10">
        <v>441</v>
      </c>
      <c r="M17" s="11">
        <f t="shared" ref="M17:M25" si="11">L17/C17*100</f>
        <v>9.2105263157894726</v>
      </c>
      <c r="N17" s="10">
        <v>236</v>
      </c>
      <c r="O17" s="11">
        <f t="shared" ref="O17:O25" si="12">N17/C17*100</f>
        <v>4.9289891395154548</v>
      </c>
      <c r="P17" s="10">
        <v>243</v>
      </c>
      <c r="Q17" s="22">
        <f t="shared" ref="Q17:Q25" si="13">P17/C17*100</f>
        <v>5.0751879699248121</v>
      </c>
      <c r="R17" s="37"/>
      <c r="S17" s="38"/>
      <c r="T17" s="38"/>
      <c r="U17" s="38"/>
    </row>
    <row r="18" spans="1:21" x14ac:dyDescent="0.25">
      <c r="A18" s="39"/>
      <c r="B18" s="14" t="s">
        <v>2</v>
      </c>
      <c r="C18" s="17">
        <v>2443</v>
      </c>
      <c r="D18" s="8">
        <v>886</v>
      </c>
      <c r="E18" s="9">
        <f t="shared" si="7"/>
        <v>36.266884977486697</v>
      </c>
      <c r="F18" s="8">
        <v>711</v>
      </c>
      <c r="G18" s="9">
        <f t="shared" si="8"/>
        <v>29.103561195251736</v>
      </c>
      <c r="H18" s="8">
        <v>234</v>
      </c>
      <c r="I18" s="9">
        <f t="shared" si="9"/>
        <v>9.5783872288170286</v>
      </c>
      <c r="J18" s="8">
        <v>152</v>
      </c>
      <c r="K18" s="9">
        <f t="shared" si="10"/>
        <v>6.2218583708555055</v>
      </c>
      <c r="L18" s="8">
        <v>227</v>
      </c>
      <c r="M18" s="9">
        <f t="shared" si="11"/>
        <v>9.29185427752763</v>
      </c>
      <c r="N18" s="8">
        <v>109</v>
      </c>
      <c r="O18" s="9">
        <f t="shared" si="12"/>
        <v>4.4617273843634875</v>
      </c>
      <c r="P18" s="8">
        <v>124</v>
      </c>
      <c r="Q18" s="23">
        <f t="shared" si="13"/>
        <v>5.0757265656979129</v>
      </c>
      <c r="R18" s="37"/>
      <c r="S18" s="38"/>
      <c r="T18" s="38"/>
      <c r="U18" s="38"/>
    </row>
    <row r="19" spans="1:21" x14ac:dyDescent="0.25">
      <c r="A19" s="39"/>
      <c r="B19" s="14" t="s">
        <v>1</v>
      </c>
      <c r="C19" s="18">
        <v>2345</v>
      </c>
      <c r="D19" s="12">
        <v>821</v>
      </c>
      <c r="E19" s="13">
        <f t="shared" si="7"/>
        <v>35.010660980810229</v>
      </c>
      <c r="F19" s="12">
        <v>623</v>
      </c>
      <c r="G19" s="13">
        <f t="shared" si="8"/>
        <v>26.567164179104481</v>
      </c>
      <c r="H19" s="12">
        <v>229</v>
      </c>
      <c r="I19" s="13">
        <f t="shared" si="9"/>
        <v>9.7654584221748397</v>
      </c>
      <c r="J19" s="12">
        <v>212</v>
      </c>
      <c r="K19" s="13">
        <f t="shared" si="10"/>
        <v>9.0405117270788917</v>
      </c>
      <c r="L19" s="12">
        <v>214</v>
      </c>
      <c r="M19" s="13">
        <f t="shared" si="11"/>
        <v>9.1257995735607675</v>
      </c>
      <c r="N19" s="12">
        <v>127</v>
      </c>
      <c r="O19" s="13">
        <f t="shared" si="12"/>
        <v>5.4157782515991473</v>
      </c>
      <c r="P19" s="12">
        <v>119</v>
      </c>
      <c r="Q19" s="24">
        <f t="shared" si="13"/>
        <v>5.0746268656716413</v>
      </c>
      <c r="R19" s="37"/>
      <c r="S19" s="38"/>
      <c r="T19" s="38"/>
      <c r="U19" s="38"/>
    </row>
    <row r="20" spans="1:21" x14ac:dyDescent="0.25">
      <c r="A20" s="39" t="s">
        <v>21</v>
      </c>
      <c r="B20" s="14" t="s">
        <v>4</v>
      </c>
      <c r="C20" s="16">
        <v>3889</v>
      </c>
      <c r="D20" s="27">
        <f t="shared" ref="D20:P20" si="14">SUM(D21:D22)</f>
        <v>722</v>
      </c>
      <c r="E20" s="28">
        <f>D20/C20*100</f>
        <v>18.565183851889948</v>
      </c>
      <c r="F20" s="27">
        <f t="shared" si="14"/>
        <v>685</v>
      </c>
      <c r="G20" s="28">
        <f>F20/C20*100</f>
        <v>17.613782463358191</v>
      </c>
      <c r="H20" s="27">
        <f t="shared" si="14"/>
        <v>166</v>
      </c>
      <c r="I20" s="28">
        <f>H20/C20*100</f>
        <v>4.268449472872204</v>
      </c>
      <c r="J20" s="27">
        <f t="shared" si="14"/>
        <v>635</v>
      </c>
      <c r="K20" s="28">
        <f>J20/C20*100</f>
        <v>16.32810491128825</v>
      </c>
      <c r="L20" s="27">
        <f t="shared" si="14"/>
        <v>659</v>
      </c>
      <c r="M20" s="28">
        <f>L20/C20*100</f>
        <v>16.945230136281818</v>
      </c>
      <c r="N20" s="27">
        <f t="shared" si="14"/>
        <v>606</v>
      </c>
      <c r="O20" s="28">
        <f>N20/C20*100</f>
        <v>15.582411931087684</v>
      </c>
      <c r="P20" s="27">
        <f t="shared" si="14"/>
        <v>416</v>
      </c>
      <c r="Q20" s="29">
        <f>P20/C20*100</f>
        <v>10.696837233221908</v>
      </c>
      <c r="R20" s="25"/>
      <c r="S20" s="26"/>
      <c r="T20" s="26"/>
    </row>
    <row r="21" spans="1:21" x14ac:dyDescent="0.25">
      <c r="A21" s="39"/>
      <c r="B21" s="14" t="s">
        <v>2</v>
      </c>
      <c r="C21" s="17">
        <v>1843</v>
      </c>
      <c r="D21" s="30">
        <v>350</v>
      </c>
      <c r="E21" s="31">
        <f t="shared" si="7"/>
        <v>18.990775908844277</v>
      </c>
      <c r="F21" s="30">
        <v>343</v>
      </c>
      <c r="G21" s="31">
        <f t="shared" si="8"/>
        <v>18.61096039066739</v>
      </c>
      <c r="H21" s="30">
        <v>85</v>
      </c>
      <c r="I21" s="31">
        <f t="shared" si="9"/>
        <v>4.6120455778621814</v>
      </c>
      <c r="J21" s="30">
        <v>275</v>
      </c>
      <c r="K21" s="31">
        <f t="shared" si="10"/>
        <v>14.921323928377644</v>
      </c>
      <c r="L21" s="30">
        <v>330</v>
      </c>
      <c r="M21" s="31">
        <f t="shared" si="11"/>
        <v>17.905588714053174</v>
      </c>
      <c r="N21" s="30">
        <v>271</v>
      </c>
      <c r="O21" s="31">
        <f t="shared" si="12"/>
        <v>14.704286489419424</v>
      </c>
      <c r="P21" s="30">
        <v>189</v>
      </c>
      <c r="Q21" s="32">
        <f t="shared" si="13"/>
        <v>10.255018990775909</v>
      </c>
      <c r="R21" s="25"/>
      <c r="T21" s="26"/>
    </row>
    <row r="22" spans="1:21" x14ac:dyDescent="0.25">
      <c r="A22" s="39"/>
      <c r="B22" s="14" t="s">
        <v>1</v>
      </c>
      <c r="C22" s="18">
        <v>2046</v>
      </c>
      <c r="D22" s="33">
        <v>372</v>
      </c>
      <c r="E22" s="34">
        <f t="shared" si="7"/>
        <v>18.181818181818183</v>
      </c>
      <c r="F22" s="33">
        <v>342</v>
      </c>
      <c r="G22" s="31">
        <f t="shared" si="8"/>
        <v>16.715542521994134</v>
      </c>
      <c r="H22" s="33">
        <v>81</v>
      </c>
      <c r="I22" s="34">
        <f t="shared" si="9"/>
        <v>3.9589442815249267</v>
      </c>
      <c r="J22" s="33">
        <v>360</v>
      </c>
      <c r="K22" s="34">
        <f t="shared" si="10"/>
        <v>17.595307917888565</v>
      </c>
      <c r="L22" s="33">
        <v>329</v>
      </c>
      <c r="M22" s="34">
        <f t="shared" si="11"/>
        <v>16.080156402737046</v>
      </c>
      <c r="N22" s="33">
        <v>335</v>
      </c>
      <c r="O22" s="34">
        <f t="shared" si="12"/>
        <v>16.373411534701855</v>
      </c>
      <c r="P22" s="33">
        <v>227</v>
      </c>
      <c r="Q22" s="35">
        <f t="shared" si="13"/>
        <v>11.094819159335287</v>
      </c>
      <c r="R22" s="25"/>
      <c r="T22" s="26"/>
    </row>
    <row r="23" spans="1:21" x14ac:dyDescent="0.25">
      <c r="A23" s="39" t="s">
        <v>22</v>
      </c>
      <c r="B23" s="36" t="s">
        <v>4</v>
      </c>
      <c r="C23" s="16">
        <v>3626</v>
      </c>
      <c r="D23" s="27">
        <v>97</v>
      </c>
      <c r="E23" s="28">
        <f t="shared" si="7"/>
        <v>2.6751241036955324</v>
      </c>
      <c r="F23" s="27">
        <v>3333</v>
      </c>
      <c r="G23" s="28">
        <f t="shared" si="8"/>
        <v>91.919470490899059</v>
      </c>
      <c r="H23" s="27">
        <v>4</v>
      </c>
      <c r="I23" s="28">
        <f t="shared" si="9"/>
        <v>0.11031439602868175</v>
      </c>
      <c r="J23" s="27">
        <v>45</v>
      </c>
      <c r="K23" s="28">
        <f t="shared" si="10"/>
        <v>1.2410369553226697</v>
      </c>
      <c r="L23" s="27">
        <v>71</v>
      </c>
      <c r="M23" s="28">
        <f t="shared" si="11"/>
        <v>1.9580805295091011</v>
      </c>
      <c r="N23" s="27">
        <v>49</v>
      </c>
      <c r="O23" s="28">
        <f t="shared" si="12"/>
        <v>1.3513513513513513</v>
      </c>
      <c r="P23" s="27">
        <v>27</v>
      </c>
      <c r="Q23" s="29">
        <f t="shared" si="13"/>
        <v>0.74462217319360169</v>
      </c>
    </row>
    <row r="24" spans="1:21" x14ac:dyDescent="0.25">
      <c r="A24" s="39"/>
      <c r="B24" s="36" t="s">
        <v>2</v>
      </c>
      <c r="C24" s="17">
        <v>1809</v>
      </c>
      <c r="D24" s="30">
        <v>52</v>
      </c>
      <c r="E24" s="31">
        <f t="shared" si="7"/>
        <v>2.8745163073521285</v>
      </c>
      <c r="F24" s="30">
        <v>1691</v>
      </c>
      <c r="G24" s="31">
        <f t="shared" si="8"/>
        <v>93.477059148700931</v>
      </c>
      <c r="H24" s="30">
        <v>4</v>
      </c>
      <c r="I24" s="31">
        <f t="shared" si="9"/>
        <v>0.22111663902708678</v>
      </c>
      <c r="J24" s="30">
        <v>14</v>
      </c>
      <c r="K24" s="31">
        <f t="shared" si="10"/>
        <v>0.77390823659480379</v>
      </c>
      <c r="L24" s="30">
        <v>22</v>
      </c>
      <c r="M24" s="31">
        <f t="shared" si="11"/>
        <v>1.2161415146489774</v>
      </c>
      <c r="N24" s="30">
        <v>16</v>
      </c>
      <c r="O24" s="31">
        <f t="shared" si="12"/>
        <v>0.88446655610834712</v>
      </c>
      <c r="P24" s="30">
        <v>10</v>
      </c>
      <c r="Q24" s="32">
        <f t="shared" si="13"/>
        <v>0.55279159756771701</v>
      </c>
    </row>
    <row r="25" spans="1:21" x14ac:dyDescent="0.25">
      <c r="A25" s="39"/>
      <c r="B25" s="36" t="s">
        <v>1</v>
      </c>
      <c r="C25" s="18">
        <v>1817</v>
      </c>
      <c r="D25" s="33">
        <v>45</v>
      </c>
      <c r="E25" s="34">
        <f t="shared" si="7"/>
        <v>2.4766097963676388</v>
      </c>
      <c r="F25" s="33">
        <v>1642</v>
      </c>
      <c r="G25" s="34">
        <f t="shared" si="8"/>
        <v>90.368739680792515</v>
      </c>
      <c r="H25" s="33">
        <v>0</v>
      </c>
      <c r="I25" s="34">
        <f t="shared" si="9"/>
        <v>0</v>
      </c>
      <c r="J25" s="33">
        <v>31</v>
      </c>
      <c r="K25" s="34">
        <f t="shared" si="10"/>
        <v>1.7061089708310402</v>
      </c>
      <c r="L25" s="33">
        <v>49</v>
      </c>
      <c r="M25" s="34">
        <f t="shared" si="11"/>
        <v>2.6967528893780957</v>
      </c>
      <c r="N25" s="33">
        <v>33</v>
      </c>
      <c r="O25" s="34">
        <f t="shared" si="12"/>
        <v>1.8161805173362684</v>
      </c>
      <c r="P25" s="33">
        <v>17</v>
      </c>
      <c r="Q25" s="35">
        <f t="shared" si="13"/>
        <v>0.93560814529444136</v>
      </c>
    </row>
  </sheetData>
  <mergeCells count="19">
    <mergeCell ref="A1:Q1"/>
    <mergeCell ref="A2:Q2"/>
    <mergeCell ref="D3:E3"/>
    <mergeCell ref="F3:G3"/>
    <mergeCell ref="H3:I3"/>
    <mergeCell ref="J3:K3"/>
    <mergeCell ref="L3:M3"/>
    <mergeCell ref="N3:O3"/>
    <mergeCell ref="P3:Q3"/>
    <mergeCell ref="A3:A4"/>
    <mergeCell ref="B3:B4"/>
    <mergeCell ref="A23:A25"/>
    <mergeCell ref="A20:A22"/>
    <mergeCell ref="C3:C4"/>
    <mergeCell ref="A5:A7"/>
    <mergeCell ref="A11:A13"/>
    <mergeCell ref="A17:A19"/>
    <mergeCell ref="A14:A16"/>
    <mergeCell ref="A8:A10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參加新屋農博環境教育園區導覽人次</vt:lpstr>
      <vt:lpstr>參加新屋農博環境教育園區導覽人次!Print_Area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王文岑</dc:creator>
  <cp:lastModifiedBy>weltech</cp:lastModifiedBy>
  <cp:lastPrinted>2024-05-16T01:16:58Z</cp:lastPrinted>
  <dcterms:created xsi:type="dcterms:W3CDTF">2019-02-27T08:41:14Z</dcterms:created>
  <dcterms:modified xsi:type="dcterms:W3CDTF">2026-05-28T01:05:34Z</dcterms:modified>
</cp:coreProperties>
</file>