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3642C64A-81AE-4B18-BBC0-E3A11C617AA2}" xr6:coauthVersionLast="47" xr6:coauthVersionMax="47" xr10:uidLastSave="{00000000-0000-0000-0000-000000000000}"/>
  <bookViews>
    <workbookView xWindow="-108" yWindow="-108" windowWidth="23256" windowHeight="12456" xr2:uid="{0454FE2B-AD9C-449D-AE10-D49488455A7D}"/>
  </bookViews>
  <sheets>
    <sheet name="114" sheetId="5" r:id="rId1"/>
    <sheet name="113年桃園市政府社會局推展志願服務志工人數" sheetId="3" r:id="rId2"/>
    <sheet name="112年桃園市政府社會局推展志願服務志工人數" sheetId="1" r:id="rId3"/>
    <sheet name="111年前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5" l="1"/>
  <c r="B7" i="5"/>
  <c r="B8" i="5"/>
  <c r="B9" i="5"/>
  <c r="B10" i="5"/>
  <c r="B11" i="5"/>
  <c r="B12" i="5"/>
  <c r="B5" i="5"/>
  <c r="D5" i="5"/>
  <c r="C5" i="5"/>
  <c r="Y5" i="2"/>
  <c r="N5" i="2"/>
  <c r="N3" i="2" s="1"/>
  <c r="I5" i="2"/>
  <c r="I3" i="2" s="1"/>
  <c r="Y4" i="2"/>
  <c r="N4" i="2"/>
  <c r="I4" i="2"/>
  <c r="AA3" i="2"/>
  <c r="Y3" i="2"/>
  <c r="W3" i="2"/>
  <c r="Q3" i="2"/>
  <c r="O3" i="2"/>
  <c r="L3" i="2"/>
  <c r="J3" i="2"/>
  <c r="H3" i="2"/>
  <c r="G3" i="2"/>
  <c r="F3" i="2"/>
</calcChain>
</file>

<file path=xl/sharedStrings.xml><?xml version="1.0" encoding="utf-8"?>
<sst xmlns="http://schemas.openxmlformats.org/spreadsheetml/2006/main" count="80" uniqueCount="48">
  <si>
    <t>桃園市政府社會局推展志願服務志工人數</t>
    <phoneticPr fontId="4" type="noConversion"/>
  </si>
  <si>
    <t>民國112年</t>
    <phoneticPr fontId="4" type="noConversion"/>
  </si>
  <si>
    <t>單位：人</t>
    <phoneticPr fontId="4" type="noConversion"/>
  </si>
  <si>
    <t>區別</t>
    <phoneticPr fontId="4" type="noConversion"/>
  </si>
  <si>
    <t>總計</t>
    <phoneticPr fontId="4" type="noConversion"/>
  </si>
  <si>
    <t>男性</t>
  </si>
  <si>
    <t>女性</t>
  </si>
  <si>
    <t>總計</t>
  </si>
  <si>
    <t>未滿12歲</t>
  </si>
  <si>
    <t>12-17歲</t>
  </si>
  <si>
    <t>18-29歲</t>
  </si>
  <si>
    <t>30-49歲</t>
  </si>
  <si>
    <t>50-54歲</t>
  </si>
  <si>
    <t>55-64歲</t>
  </si>
  <si>
    <t>65歲以上</t>
  </si>
  <si>
    <t>指標</t>
    <phoneticPr fontId="4" type="noConversion"/>
  </si>
  <si>
    <t>複分類</t>
    <phoneticPr fontId="4" type="noConversion"/>
  </si>
  <si>
    <t>單位</t>
    <phoneticPr fontId="4" type="noConversion"/>
  </si>
  <si>
    <t>性別</t>
    <phoneticPr fontId="10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</si>
  <si>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</si>
  <si>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</si>
  <si>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</si>
  <si>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</si>
  <si>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</si>
  <si>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phoneticPr fontId="10" type="noConversion"/>
  </si>
  <si>
    <t xml:space="preserve">    110年(下半年)
(7-12月)     </t>
    <phoneticPr fontId="4" type="noConversion"/>
  </si>
  <si>
    <r>
      <t>111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4" type="noConversion"/>
  </si>
  <si>
    <t>小計/期底數</t>
    <phoneticPr fontId="4" type="noConversion"/>
  </si>
  <si>
    <t>上半年</t>
    <phoneticPr fontId="4" type="noConversion"/>
  </si>
  <si>
    <t>下下半年</t>
    <phoneticPr fontId="4" type="noConversion"/>
  </si>
  <si>
    <t>人</t>
    <phoneticPr fontId="4" type="noConversion"/>
  </si>
  <si>
    <t>合計</t>
  </si>
  <si>
    <t>男</t>
  </si>
  <si>
    <t>女</t>
  </si>
  <si>
    <r>
      <t>105</t>
    </r>
    <r>
      <rPr>
        <sz val="6"/>
        <rFont val="細明體"/>
        <family val="3"/>
        <charset val="136"/>
      </rPr>
      <t xml:space="preserve">年上半年
</t>
    </r>
    <r>
      <rPr>
        <sz val="6"/>
        <rFont val="Times New Roman"/>
        <family val="1"/>
      </rPr>
      <t>(1-6</t>
    </r>
    <r>
      <rPr>
        <sz val="6"/>
        <rFont val="細明體"/>
        <family val="3"/>
        <charset val="136"/>
      </rPr>
      <t>月</t>
    </r>
    <r>
      <rPr>
        <sz val="6"/>
        <rFont val="Times New Roman"/>
        <family val="1"/>
      </rPr>
      <t>)</t>
    </r>
    <phoneticPr fontId="10" type="noConversion"/>
  </si>
  <si>
    <r>
      <t>105</t>
    </r>
    <r>
      <rPr>
        <sz val="6"/>
        <rFont val="細明體"/>
        <family val="3"/>
        <charset val="136"/>
      </rPr>
      <t xml:space="preserve">年下半年
</t>
    </r>
    <r>
      <rPr>
        <sz val="6"/>
        <rFont val="Times New Roman"/>
        <family val="1"/>
      </rPr>
      <t>(7-12</t>
    </r>
    <r>
      <rPr>
        <sz val="6"/>
        <rFont val="細明體"/>
        <family val="3"/>
        <charset val="136"/>
      </rPr>
      <t>月</t>
    </r>
    <r>
      <rPr>
        <sz val="6"/>
        <rFont val="Times New Roman"/>
        <family val="1"/>
      </rPr>
      <t>)</t>
    </r>
    <phoneticPr fontId="10" type="noConversion"/>
  </si>
  <si>
    <r>
      <t>106</t>
    </r>
    <r>
      <rPr>
        <sz val="6"/>
        <rFont val="細明體"/>
        <family val="3"/>
        <charset val="136"/>
      </rPr>
      <t>年</t>
    </r>
    <r>
      <rPr>
        <sz val="6"/>
        <rFont val="Times New Roman"/>
        <family val="1"/>
      </rPr>
      <t>(</t>
    </r>
    <r>
      <rPr>
        <sz val="6"/>
        <rFont val="細明體"/>
        <family val="3"/>
        <charset val="136"/>
      </rPr>
      <t>上半年</t>
    </r>
    <r>
      <rPr>
        <sz val="6"/>
        <rFont val="Times New Roman"/>
        <family val="1"/>
      </rPr>
      <t>)
(1-6</t>
    </r>
    <r>
      <rPr>
        <sz val="6"/>
        <rFont val="細明體"/>
        <family val="3"/>
        <charset val="136"/>
      </rPr>
      <t>月</t>
    </r>
    <r>
      <rPr>
        <sz val="6"/>
        <rFont val="Times New Roman"/>
        <family val="1"/>
      </rPr>
      <t>)</t>
    </r>
    <phoneticPr fontId="10" type="noConversion"/>
  </si>
  <si>
    <r>
      <t>106</t>
    </r>
    <r>
      <rPr>
        <sz val="6"/>
        <rFont val="細明體"/>
        <family val="3"/>
        <charset val="136"/>
      </rPr>
      <t>年</t>
    </r>
    <r>
      <rPr>
        <sz val="6"/>
        <rFont val="Times New Roman"/>
        <family val="1"/>
      </rPr>
      <t>(</t>
    </r>
    <r>
      <rPr>
        <sz val="6"/>
        <rFont val="細明體"/>
        <family val="3"/>
        <charset val="136"/>
      </rPr>
      <t>下半年</t>
    </r>
    <r>
      <rPr>
        <sz val="6"/>
        <rFont val="Times New Roman"/>
        <family val="1"/>
      </rPr>
      <t>)
(7-12</t>
    </r>
    <r>
      <rPr>
        <sz val="6"/>
        <rFont val="細明體"/>
        <family val="3"/>
        <charset val="136"/>
      </rPr>
      <t>月</t>
    </r>
    <r>
      <rPr>
        <sz val="6"/>
        <rFont val="Times New Roman"/>
        <family val="1"/>
      </rPr>
      <t>)</t>
    </r>
    <phoneticPr fontId="10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</si>
  <si>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上半年</t>
    </r>
    <r>
      <rPr>
        <sz val="10"/>
        <rFont val="Times New Roman"/>
        <family val="1"/>
      </rPr>
      <t>)
(1-6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</si>
  <si>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下半年</t>
    </r>
    <r>
      <rPr>
        <sz val="10"/>
        <rFont val="Times New Roman"/>
        <family val="1"/>
      </rPr>
      <t>)
(7-12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</si>
  <si>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上半年</t>
    </r>
    <r>
      <rPr>
        <sz val="10"/>
        <rFont val="Times New Roman"/>
        <family val="1"/>
      </rPr>
      <t>)
(1-6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</si>
  <si>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下半年</t>
    </r>
    <r>
      <rPr>
        <sz val="10"/>
        <rFont val="Times New Roman"/>
        <family val="1"/>
      </rPr>
      <t>)
(7-12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</si>
  <si>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上半年</t>
    </r>
    <r>
      <rPr>
        <sz val="10"/>
        <rFont val="Times New Roman"/>
        <family val="1"/>
      </rPr>
      <t>)
(1-6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</si>
  <si>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下半年</t>
    </r>
    <r>
      <rPr>
        <sz val="10"/>
        <rFont val="Times New Roman"/>
        <family val="1"/>
      </rPr>
      <t>)
(7-12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</si>
  <si>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細明體"/>
        <family val="3"/>
        <charset val="136"/>
      </rPr>
      <t>上</t>
    </r>
    <r>
      <rPr>
        <sz val="10"/>
        <rFont val="新細明體"/>
        <family val="1"/>
        <charset val="136"/>
      </rPr>
      <t>半年</t>
    </r>
    <r>
      <rPr>
        <sz val="10"/>
        <rFont val="Times New Roman"/>
        <family val="1"/>
      </rPr>
      <t>)
(1-6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</t>
    </r>
    <phoneticPr fontId="4" type="noConversion"/>
  </si>
  <si>
    <t>桃園市政府社會局推展志願服務志工人數(性別*年齡)</t>
    <phoneticPr fontId="4" type="noConversion"/>
  </si>
  <si>
    <t>民國113年</t>
    <phoneticPr fontId="4" type="noConversion"/>
  </si>
  <si>
    <t>民國114年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</si>
</sst>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m&quot;月&quot;d&quot;日&quot;"/>
    <numFmt numFmtId="178" formatCode="#,##0_);[Red]\(#,##0\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6" x14ac:knownFonts="1">
    <font>
      <sz val="12"/>
      <name val="新細明體"/>
      <family val="1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b/>
      <sz val="9"/>
      <color indexed="8"/>
      <name val="Times New Roman"/>
      <family val="1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6"/>
      <name val="Times New Roman"/>
      <family val="1"/>
    </font>
    <font>
      <sz val="6"/>
      <name val="細明體"/>
      <family val="3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5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1" applyFont="1" applyFill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176" fontId="1" fillId="0" borderId="0" xfId="1" applyNumberFormat="1" applyFill="1" applyAlignment="1">
      <alignment vertical="center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3" fontId="1" fillId="0" borderId="0" xfId="1" applyNumberFormat="1" applyFill="1"/>
    <xf numFmtId="0" fontId="8" fillId="0" borderId="0" xfId="1" applyFont="1" applyFill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/>
    </xf>
    <xf numFmtId="176" fontId="8" fillId="0" borderId="3" xfId="1" applyNumberFormat="1" applyFont="1" applyFill="1" applyBorder="1" applyAlignment="1">
      <alignment vertical="center"/>
    </xf>
    <xf numFmtId="176" fontId="8" fillId="0" borderId="4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horizontal="center"/>
    </xf>
    <xf numFmtId="176" fontId="8" fillId="0" borderId="0" xfId="1" applyNumberFormat="1" applyFont="1" applyFill="1" applyAlignment="1">
      <alignment vertical="center"/>
    </xf>
    <xf numFmtId="0" fontId="8" fillId="0" borderId="5" xfId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80" fontId="15" fillId="0" borderId="7" xfId="0" applyNumberFormat="1" applyFont="1" applyBorder="1">
      <alignment vertical="center"/>
    </xf>
    <xf numFmtId="180" fontId="15" fillId="0" borderId="7" xfId="0" applyNumberFormat="1" applyFont="1" applyBorder="1" applyAlignment="1">
      <alignment horizontal="right" vertical="center" wrapText="1"/>
    </xf>
    <xf numFmtId="178" fontId="15" fillId="0" borderId="7" xfId="0" applyNumberFormat="1" applyFont="1" applyBorder="1">
      <alignment vertical="center"/>
    </xf>
    <xf numFmtId="178" fontId="16" fillId="0" borderId="7" xfId="0" applyNumberFormat="1" applyFont="1" applyBorder="1" applyAlignment="1">
      <alignment horizontal="right" vertical="center"/>
    </xf>
    <xf numFmtId="181" fontId="15" fillId="0" borderId="7" xfId="2" applyNumberFormat="1" applyFont="1" applyBorder="1" applyAlignment="1">
      <alignment horizontal="right" vertical="center"/>
    </xf>
    <xf numFmtId="178" fontId="16" fillId="0" borderId="7" xfId="2" applyNumberFormat="1" applyFont="1" applyFill="1" applyBorder="1" applyAlignment="1">
      <alignment horizontal="right" vertical="center"/>
    </xf>
    <xf numFmtId="179" fontId="16" fillId="0" borderId="7" xfId="2" applyNumberFormat="1" applyFont="1" applyBorder="1" applyAlignment="1">
      <alignment horizontal="right" vertical="center"/>
    </xf>
    <xf numFmtId="179" fontId="16" fillId="0" borderId="7" xfId="3" applyNumberFormat="1" applyFont="1" applyFill="1" applyBorder="1" applyAlignment="1">
      <alignment horizontal="right" vertical="center"/>
    </xf>
    <xf numFmtId="3" fontId="16" fillId="0" borderId="7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6" fontId="20" fillId="0" borderId="7" xfId="0" applyNumberFormat="1" applyFont="1" applyBorder="1" applyAlignment="1">
      <alignment horizontal="right" wrapText="1"/>
    </xf>
    <xf numFmtId="180" fontId="20" fillId="0" borderId="7" xfId="0" applyNumberFormat="1" applyFont="1" applyBorder="1" applyAlignment="1"/>
    <xf numFmtId="180" fontId="20" fillId="0" borderId="7" xfId="0" applyNumberFormat="1" applyFont="1" applyBorder="1" applyAlignment="1">
      <alignment horizontal="right" wrapText="1"/>
    </xf>
    <xf numFmtId="178" fontId="20" fillId="0" borderId="7" xfId="0" applyNumberFormat="1" applyFont="1" applyBorder="1" applyAlignment="1"/>
    <xf numFmtId="3" fontId="1" fillId="0" borderId="7" xfId="0" applyNumberFormat="1" applyFont="1" applyBorder="1" applyAlignment="1">
      <alignment horizontal="right" vertical="center"/>
    </xf>
    <xf numFmtId="0" fontId="8" fillId="0" borderId="6" xfId="1" applyFont="1" applyFill="1" applyBorder="1" applyAlignment="1">
      <alignment horizontal="center"/>
    </xf>
    <xf numFmtId="176" fontId="8" fillId="0" borderId="1" xfId="1" applyNumberFormat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 wrapText="1"/>
    </xf>
    <xf numFmtId="176" fontId="8" fillId="0" borderId="0" xfId="1" applyNumberFormat="1" applyFont="1" applyAlignment="1">
      <alignment vertical="center"/>
    </xf>
    <xf numFmtId="176" fontId="8" fillId="0" borderId="1" xfId="1" applyNumberFormat="1" applyFont="1" applyBorder="1" applyAlignment="1">
      <alignment vertical="center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176" fontId="8" fillId="0" borderId="10" xfId="1" applyNumberFormat="1" applyFont="1" applyBorder="1" applyAlignment="1">
      <alignment vertical="center"/>
    </xf>
    <xf numFmtId="0" fontId="8" fillId="0" borderId="11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8" fillId="0" borderId="1" xfId="1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76" fontId="1" fillId="2" borderId="7" xfId="1" applyNumberFormat="1" applyFill="1" applyBorder="1" applyAlignment="1">
      <alignment horizontal="center" vertical="center"/>
    </xf>
    <xf numFmtId="179" fontId="23" fillId="2" borderId="7" xfId="2" applyNumberFormat="1" applyFont="1" applyFill="1" applyBorder="1" applyAlignment="1">
      <alignment horizontal="center" vertical="center" wrapText="1"/>
    </xf>
    <xf numFmtId="178" fontId="21" fillId="2" borderId="7" xfId="0" applyNumberFormat="1" applyFont="1" applyFill="1" applyBorder="1" applyAlignment="1">
      <alignment horizontal="center" vertical="center" wrapText="1"/>
    </xf>
    <xf numFmtId="178" fontId="23" fillId="2" borderId="7" xfId="0" applyNumberFormat="1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179" fontId="1" fillId="2" borderId="7" xfId="2" applyNumberFormat="1" applyFont="1" applyFill="1" applyBorder="1" applyAlignment="1">
      <alignment horizontal="center" vertical="center" wrapText="1"/>
    </xf>
    <xf numFmtId="176" fontId="20" fillId="0" borderId="7" xfId="0" applyNumberFormat="1" applyFont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180" fontId="15" fillId="0" borderId="7" xfId="0" applyNumberFormat="1" applyFont="1" applyBorder="1" applyAlignment="1">
      <alignment horizontal="right" vertical="center" wrapText="1"/>
    </xf>
    <xf numFmtId="176" fontId="20" fillId="0" borderId="7" xfId="0" applyNumberFormat="1" applyFont="1" applyBorder="1" applyAlignment="1">
      <alignment horizontal="right" vertical="center" wrapText="1"/>
    </xf>
    <xf numFmtId="0" fontId="8" fillId="0" borderId="0" xfId="1" applyFont="1" applyFill="1" applyBorder="1" applyAlignment="1">
      <alignment horizontal="right" vertical="center" wrapText="1"/>
    </xf>
    <xf numFmtId="176" fontId="8" fillId="0" borderId="0" xfId="1" applyNumberFormat="1" applyFont="1" applyBorder="1" applyAlignment="1">
      <alignment vertical="center"/>
    </xf>
  </cellXfs>
  <cellStyles count="4">
    <cellStyle name="一般" xfId="0" builtinId="0"/>
    <cellStyle name="一般_Sheet1" xfId="1" xr:uid="{6437A075-09B5-4960-91D0-9645A15841C1}"/>
    <cellStyle name="千分位" xfId="2" builtinId="3"/>
    <cellStyle name="千分位 2 2" xfId="3" xr:uid="{32666FB3-F711-4BE1-856A-76E5558E8A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D632C-3ADF-47FF-84D2-CF46F2FF24A6}">
  <dimension ref="A1:I24"/>
  <sheetViews>
    <sheetView tabSelected="1" zoomScale="110" zoomScaleNormal="110" workbookViewId="0">
      <selection activeCell="B14" sqref="B14"/>
    </sheetView>
  </sheetViews>
  <sheetFormatPr defaultColWidth="9" defaultRowHeight="16.2" x14ac:dyDescent="0.3"/>
  <cols>
    <col min="1" max="1" width="18.6640625" style="2" customWidth="1"/>
    <col min="2" max="4" width="15.44140625" style="2" customWidth="1"/>
    <col min="5" max="5" width="10.21875" style="2" customWidth="1"/>
    <col min="6" max="7" width="9" style="2"/>
    <col min="8" max="8" width="10.44140625" style="2" bestFit="1" customWidth="1"/>
    <col min="9" max="16384" width="9" style="2"/>
  </cols>
  <sheetData>
    <row r="1" spans="1:9" ht="24.75" customHeight="1" x14ac:dyDescent="0.3">
      <c r="A1" s="52" t="s">
        <v>45</v>
      </c>
      <c r="B1" s="52"/>
      <c r="C1" s="52"/>
      <c r="D1" s="52"/>
      <c r="E1" s="1"/>
      <c r="F1" s="1"/>
      <c r="G1" s="1"/>
      <c r="H1" s="1"/>
      <c r="I1" s="1"/>
    </row>
    <row r="2" spans="1:9" ht="16.5" customHeight="1" x14ac:dyDescent="0.3">
      <c r="A2" s="53" t="s">
        <v>47</v>
      </c>
      <c r="B2" s="53"/>
      <c r="C2" s="53"/>
      <c r="D2" s="53"/>
      <c r="E2" s="3"/>
      <c r="F2" s="3"/>
      <c r="G2" s="3"/>
      <c r="H2" s="3"/>
      <c r="I2" s="3"/>
    </row>
    <row r="3" spans="1:9" ht="16.5" customHeight="1" x14ac:dyDescent="0.3">
      <c r="A3" s="49"/>
      <c r="B3" s="49"/>
      <c r="C3" s="68" t="s">
        <v>2</v>
      </c>
      <c r="D3" s="68"/>
      <c r="E3" s="3"/>
      <c r="F3" s="3"/>
      <c r="G3" s="3"/>
      <c r="H3" s="3"/>
      <c r="I3" s="3"/>
    </row>
    <row r="4" spans="1:9" ht="16.5" customHeight="1" x14ac:dyDescent="0.3">
      <c r="A4" s="51" t="s">
        <v>3</v>
      </c>
      <c r="B4" s="47" t="s">
        <v>4</v>
      </c>
      <c r="C4" s="48" t="s">
        <v>5</v>
      </c>
      <c r="D4" s="48" t="s">
        <v>6</v>
      </c>
      <c r="E4" s="3"/>
      <c r="F4" s="3"/>
      <c r="G4" s="3"/>
      <c r="H4" s="3"/>
      <c r="I4" s="3"/>
    </row>
    <row r="5" spans="1:9" ht="16.5" customHeight="1" x14ac:dyDescent="0.3">
      <c r="A5" s="18" t="s">
        <v>7</v>
      </c>
      <c r="B5" s="45">
        <f>C5+D5</f>
        <v>42307</v>
      </c>
      <c r="C5" s="45">
        <f>SUM(C6:C12)</f>
        <v>12352</v>
      </c>
      <c r="D5" s="69">
        <f>SUM(D6:D12)</f>
        <v>29955</v>
      </c>
      <c r="F5" s="3"/>
    </row>
    <row r="6" spans="1:9" ht="16.5" customHeight="1" x14ac:dyDescent="0.3">
      <c r="A6" s="16" t="s">
        <v>8</v>
      </c>
      <c r="B6" s="45">
        <f t="shared" ref="B6:B12" si="0">C6+D6</f>
        <v>59</v>
      </c>
      <c r="C6" s="45">
        <v>28</v>
      </c>
      <c r="D6" s="69">
        <v>31</v>
      </c>
      <c r="F6" s="4"/>
    </row>
    <row r="7" spans="1:9" ht="16.5" customHeight="1" x14ac:dyDescent="0.3">
      <c r="A7" s="16" t="s">
        <v>9</v>
      </c>
      <c r="B7" s="45">
        <f t="shared" si="0"/>
        <v>266</v>
      </c>
      <c r="C7" s="45">
        <v>160</v>
      </c>
      <c r="D7" s="69">
        <v>106</v>
      </c>
      <c r="F7" s="4"/>
    </row>
    <row r="8" spans="1:9" ht="16.5" customHeight="1" x14ac:dyDescent="0.3">
      <c r="A8" s="18" t="s">
        <v>10</v>
      </c>
      <c r="B8" s="45">
        <f t="shared" si="0"/>
        <v>1470</v>
      </c>
      <c r="C8" s="45">
        <v>654</v>
      </c>
      <c r="D8" s="69">
        <v>816</v>
      </c>
      <c r="F8" s="5"/>
    </row>
    <row r="9" spans="1:9" ht="16.5" customHeight="1" x14ac:dyDescent="0.3">
      <c r="A9" s="18" t="s">
        <v>11</v>
      </c>
      <c r="B9" s="45">
        <f t="shared" si="0"/>
        <v>4741</v>
      </c>
      <c r="C9" s="45">
        <v>1748</v>
      </c>
      <c r="D9" s="69">
        <v>2993</v>
      </c>
      <c r="F9" s="5"/>
    </row>
    <row r="10" spans="1:9" ht="16.5" customHeight="1" x14ac:dyDescent="0.3">
      <c r="A10" s="18" t="s">
        <v>12</v>
      </c>
      <c r="B10" s="45">
        <f t="shared" si="0"/>
        <v>4458</v>
      </c>
      <c r="C10" s="45">
        <v>1098</v>
      </c>
      <c r="D10" s="69">
        <v>3360</v>
      </c>
      <c r="F10" s="4"/>
    </row>
    <row r="11" spans="1:9" ht="16.5" customHeight="1" x14ac:dyDescent="0.3">
      <c r="A11" s="18" t="s">
        <v>13</v>
      </c>
      <c r="B11" s="45">
        <f t="shared" si="0"/>
        <v>12104</v>
      </c>
      <c r="C11" s="45">
        <v>3076</v>
      </c>
      <c r="D11" s="69">
        <v>9028</v>
      </c>
      <c r="F11" s="4"/>
    </row>
    <row r="12" spans="1:9" ht="16.5" customHeight="1" x14ac:dyDescent="0.3">
      <c r="A12" s="42" t="s">
        <v>14</v>
      </c>
      <c r="B12" s="50">
        <f t="shared" si="0"/>
        <v>19209</v>
      </c>
      <c r="C12" s="46">
        <v>5588</v>
      </c>
      <c r="D12" s="46">
        <v>13621</v>
      </c>
      <c r="F12" s="4"/>
    </row>
    <row r="13" spans="1:9" ht="16.5" customHeight="1" x14ac:dyDescent="0.3">
      <c r="A13" s="6"/>
      <c r="B13" s="5"/>
      <c r="C13" s="5"/>
      <c r="D13" s="5"/>
      <c r="E13" s="5"/>
      <c r="F13" s="5"/>
    </row>
    <row r="14" spans="1:9" ht="16.5" customHeight="1" x14ac:dyDescent="0.3">
      <c r="A14" s="6"/>
      <c r="E14" s="5"/>
      <c r="F14" s="5"/>
    </row>
    <row r="15" spans="1:9" ht="16.5" customHeight="1" x14ac:dyDescent="0.3">
      <c r="A15" s="6"/>
      <c r="E15" s="5"/>
      <c r="F15" s="5"/>
    </row>
    <row r="16" spans="1:9" ht="16.5" customHeight="1" x14ac:dyDescent="0.3">
      <c r="E16" s="5"/>
      <c r="F16" s="5"/>
    </row>
    <row r="17" spans="1:9" ht="16.5" customHeight="1" x14ac:dyDescent="0.3"/>
    <row r="18" spans="1:9" ht="16.5" customHeight="1" x14ac:dyDescent="0.3"/>
    <row r="19" spans="1:9" ht="16.5" customHeight="1" x14ac:dyDescent="0.3"/>
    <row r="20" spans="1:9" ht="16.5" customHeight="1" x14ac:dyDescent="0.3"/>
    <row r="21" spans="1:9" ht="16.5" customHeight="1" x14ac:dyDescent="0.3"/>
    <row r="24" spans="1:9" x14ac:dyDescent="0.3">
      <c r="A24" s="7"/>
      <c r="B24" s="8"/>
      <c r="C24" s="8"/>
      <c r="D24" s="8"/>
      <c r="E24" s="8"/>
      <c r="F24" s="8"/>
      <c r="G24" s="8"/>
      <c r="H24" s="8"/>
      <c r="I24" s="8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4DA20-DA67-4B24-BBBE-252EAB25208E}">
  <dimension ref="A1:I24"/>
  <sheetViews>
    <sheetView zoomScale="110" zoomScaleNormal="110" workbookViewId="0">
      <selection activeCell="H5" sqref="H5"/>
    </sheetView>
  </sheetViews>
  <sheetFormatPr defaultColWidth="9" defaultRowHeight="16.2" x14ac:dyDescent="0.3"/>
  <cols>
    <col min="1" max="1" width="18.6640625" style="2" customWidth="1"/>
    <col min="2" max="4" width="15.44140625" style="2" customWidth="1"/>
    <col min="5" max="5" width="10.21875" style="2" customWidth="1"/>
    <col min="6" max="7" width="9" style="2"/>
    <col min="8" max="8" width="10.44140625" style="2" bestFit="1" customWidth="1"/>
    <col min="9" max="16384" width="9" style="2"/>
  </cols>
  <sheetData>
    <row r="1" spans="1:9" ht="24.75" customHeight="1" x14ac:dyDescent="0.3">
      <c r="A1" s="52" t="s">
        <v>45</v>
      </c>
      <c r="B1" s="52"/>
      <c r="C1" s="52"/>
      <c r="D1" s="52"/>
      <c r="E1" s="1"/>
      <c r="F1" s="1"/>
      <c r="G1" s="1"/>
      <c r="H1" s="1"/>
      <c r="I1" s="1"/>
    </row>
    <row r="2" spans="1:9" ht="16.5" customHeight="1" x14ac:dyDescent="0.3">
      <c r="A2" s="53" t="s">
        <v>46</v>
      </c>
      <c r="B2" s="53"/>
      <c r="C2" s="53"/>
      <c r="D2" s="53"/>
      <c r="E2" s="3"/>
      <c r="F2" s="3"/>
      <c r="G2" s="3"/>
      <c r="H2" s="3"/>
      <c r="I2" s="3"/>
    </row>
    <row r="3" spans="1:9" ht="16.5" customHeight="1" x14ac:dyDescent="0.3">
      <c r="A3" s="44"/>
      <c r="B3" s="44"/>
      <c r="C3" s="54" t="s">
        <v>2</v>
      </c>
      <c r="D3" s="54"/>
      <c r="E3" s="3"/>
      <c r="F3" s="3"/>
      <c r="G3" s="3"/>
      <c r="H3" s="3"/>
      <c r="I3" s="3"/>
    </row>
    <row r="4" spans="1:9" ht="16.5" customHeight="1" x14ac:dyDescent="0.3">
      <c r="A4" s="10" t="s">
        <v>3</v>
      </c>
      <c r="B4" s="47" t="s">
        <v>4</v>
      </c>
      <c r="C4" s="48" t="s">
        <v>5</v>
      </c>
      <c r="D4" s="48" t="s">
        <v>6</v>
      </c>
      <c r="E4" s="3"/>
      <c r="F4" s="3"/>
      <c r="G4" s="3"/>
      <c r="H4" s="3"/>
      <c r="I4" s="3"/>
    </row>
    <row r="5" spans="1:9" ht="16.5" customHeight="1" x14ac:dyDescent="0.3">
      <c r="A5" s="13" t="s">
        <v>7</v>
      </c>
      <c r="B5" s="45">
        <v>41818</v>
      </c>
      <c r="C5" s="45">
        <v>12095</v>
      </c>
      <c r="D5" s="45">
        <v>29723</v>
      </c>
      <c r="F5" s="3"/>
    </row>
    <row r="6" spans="1:9" ht="16.5" customHeight="1" x14ac:dyDescent="0.3">
      <c r="A6" s="16" t="s">
        <v>8</v>
      </c>
      <c r="B6" s="45">
        <v>51</v>
      </c>
      <c r="C6" s="45">
        <v>24</v>
      </c>
      <c r="D6" s="45">
        <v>27</v>
      </c>
      <c r="F6" s="4"/>
    </row>
    <row r="7" spans="1:9" ht="16.5" customHeight="1" x14ac:dyDescent="0.3">
      <c r="A7" s="16" t="s">
        <v>9</v>
      </c>
      <c r="B7" s="45">
        <v>278</v>
      </c>
      <c r="C7" s="45">
        <v>150</v>
      </c>
      <c r="D7" s="45">
        <v>128</v>
      </c>
      <c r="F7" s="4"/>
    </row>
    <row r="8" spans="1:9" ht="16.5" customHeight="1" x14ac:dyDescent="0.3">
      <c r="A8" s="18" t="s">
        <v>10</v>
      </c>
      <c r="B8" s="45">
        <v>1540</v>
      </c>
      <c r="C8" s="45">
        <v>633</v>
      </c>
      <c r="D8" s="45">
        <v>907</v>
      </c>
      <c r="F8" s="5"/>
    </row>
    <row r="9" spans="1:9" ht="16.5" customHeight="1" x14ac:dyDescent="0.3">
      <c r="A9" s="18" t="s">
        <v>11</v>
      </c>
      <c r="B9" s="45">
        <v>4768</v>
      </c>
      <c r="C9" s="45">
        <v>1766</v>
      </c>
      <c r="D9" s="45">
        <v>3002</v>
      </c>
      <c r="F9" s="5"/>
    </row>
    <row r="10" spans="1:9" ht="16.5" customHeight="1" x14ac:dyDescent="0.3">
      <c r="A10" s="18" t="s">
        <v>12</v>
      </c>
      <c r="B10" s="45">
        <v>4412</v>
      </c>
      <c r="C10" s="45">
        <v>1074</v>
      </c>
      <c r="D10" s="45">
        <v>3338</v>
      </c>
      <c r="F10" s="4"/>
    </row>
    <row r="11" spans="1:9" ht="16.5" customHeight="1" x14ac:dyDescent="0.3">
      <c r="A11" s="18" t="s">
        <v>13</v>
      </c>
      <c r="B11" s="45">
        <v>12623</v>
      </c>
      <c r="C11" s="45">
        <v>3082</v>
      </c>
      <c r="D11" s="45">
        <v>9541</v>
      </c>
      <c r="F11" s="4"/>
    </row>
    <row r="12" spans="1:9" ht="16.5" customHeight="1" x14ac:dyDescent="0.3">
      <c r="A12" s="42" t="s">
        <v>14</v>
      </c>
      <c r="B12" s="46">
        <v>18146</v>
      </c>
      <c r="C12" s="46">
        <v>5366</v>
      </c>
      <c r="D12" s="46">
        <v>12780</v>
      </c>
      <c r="F12" s="4"/>
    </row>
    <row r="13" spans="1:9" ht="16.5" customHeight="1" x14ac:dyDescent="0.3">
      <c r="A13" s="6"/>
      <c r="B13" s="5"/>
      <c r="C13" s="5"/>
      <c r="D13" s="5"/>
      <c r="E13" s="5"/>
      <c r="F13" s="5"/>
    </row>
    <row r="14" spans="1:9" ht="16.5" customHeight="1" x14ac:dyDescent="0.3">
      <c r="A14" s="6"/>
      <c r="E14" s="5"/>
      <c r="F14" s="5"/>
    </row>
    <row r="15" spans="1:9" ht="16.5" customHeight="1" x14ac:dyDescent="0.3">
      <c r="A15" s="6"/>
      <c r="E15" s="5"/>
      <c r="F15" s="5"/>
    </row>
    <row r="16" spans="1:9" ht="16.5" customHeight="1" x14ac:dyDescent="0.3">
      <c r="E16" s="5"/>
      <c r="F16" s="5"/>
    </row>
    <row r="17" spans="1:9" ht="16.5" customHeight="1" x14ac:dyDescent="0.3"/>
    <row r="18" spans="1:9" ht="16.5" customHeight="1" x14ac:dyDescent="0.3"/>
    <row r="19" spans="1:9" ht="16.5" customHeight="1" x14ac:dyDescent="0.3"/>
    <row r="20" spans="1:9" ht="16.5" customHeight="1" x14ac:dyDescent="0.3"/>
    <row r="21" spans="1:9" ht="16.5" customHeight="1" x14ac:dyDescent="0.3"/>
    <row r="24" spans="1:9" x14ac:dyDescent="0.3">
      <c r="A24" s="7"/>
      <c r="B24" s="8"/>
      <c r="C24" s="8"/>
      <c r="D24" s="8"/>
      <c r="E24" s="8"/>
      <c r="F24" s="8"/>
      <c r="G24" s="8"/>
      <c r="H24" s="8"/>
      <c r="I24" s="8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6020D-7D70-4779-A91A-0173844CAB91}">
  <sheetPr codeName="工作表1"/>
  <dimension ref="A1:I24"/>
  <sheetViews>
    <sheetView zoomScale="110" zoomScaleNormal="110" workbookViewId="0">
      <selection activeCell="D15" sqref="D15"/>
    </sheetView>
  </sheetViews>
  <sheetFormatPr defaultColWidth="9" defaultRowHeight="16.2" x14ac:dyDescent="0.3"/>
  <cols>
    <col min="1" max="1" width="13.88671875" style="2" customWidth="1"/>
    <col min="2" max="3" width="13.21875" style="2" customWidth="1"/>
    <col min="4" max="4" width="19.6640625" style="2" customWidth="1"/>
    <col min="5" max="5" width="10.21875" style="2" customWidth="1"/>
    <col min="6" max="7" width="9" style="2"/>
    <col min="8" max="8" width="10.44140625" style="2" bestFit="1" customWidth="1"/>
    <col min="9" max="16384" width="9" style="2"/>
  </cols>
  <sheetData>
    <row r="1" spans="1:9" ht="24.75" customHeight="1" x14ac:dyDescent="0.3">
      <c r="A1" s="52" t="s">
        <v>45</v>
      </c>
      <c r="B1" s="52"/>
      <c r="C1" s="52"/>
      <c r="D1" s="52"/>
      <c r="E1" s="1"/>
      <c r="F1" s="1"/>
      <c r="G1" s="1"/>
      <c r="H1" s="1"/>
      <c r="I1" s="1"/>
    </row>
    <row r="2" spans="1:9" ht="16.5" customHeight="1" x14ac:dyDescent="0.3">
      <c r="A2" s="53" t="s">
        <v>1</v>
      </c>
      <c r="B2" s="53"/>
      <c r="C2" s="53"/>
      <c r="D2" s="53"/>
      <c r="E2" s="3"/>
      <c r="F2" s="3"/>
      <c r="G2" s="3"/>
      <c r="H2" s="3"/>
      <c r="I2" s="3"/>
    </row>
    <row r="3" spans="1:9" ht="16.5" customHeight="1" x14ac:dyDescent="0.3">
      <c r="A3" s="9"/>
      <c r="B3" s="9"/>
      <c r="C3" s="54" t="s">
        <v>2</v>
      </c>
      <c r="D3" s="54"/>
      <c r="E3" s="3"/>
      <c r="F3" s="3"/>
      <c r="G3" s="3"/>
      <c r="H3" s="3"/>
      <c r="I3" s="3"/>
    </row>
    <row r="4" spans="1:9" ht="16.5" customHeight="1" x14ac:dyDescent="0.3">
      <c r="A4" s="10" t="s">
        <v>3</v>
      </c>
      <c r="B4" s="11" t="s">
        <v>4</v>
      </c>
      <c r="C4" s="12" t="s">
        <v>5</v>
      </c>
      <c r="D4" s="12" t="s">
        <v>6</v>
      </c>
      <c r="E4" s="3"/>
      <c r="F4" s="3"/>
      <c r="G4" s="3"/>
      <c r="H4" s="3"/>
      <c r="I4" s="3"/>
    </row>
    <row r="5" spans="1:9" ht="16.5" customHeight="1" x14ac:dyDescent="0.3">
      <c r="A5" s="13" t="s">
        <v>7</v>
      </c>
      <c r="B5" s="14">
        <v>39861</v>
      </c>
      <c r="C5" s="15">
        <v>11312</v>
      </c>
      <c r="D5" s="15">
        <v>28549</v>
      </c>
      <c r="F5" s="3"/>
    </row>
    <row r="6" spans="1:9" ht="16.5" customHeight="1" x14ac:dyDescent="0.3">
      <c r="A6" s="16" t="s">
        <v>8</v>
      </c>
      <c r="B6" s="17">
        <v>47</v>
      </c>
      <c r="C6" s="17">
        <v>22</v>
      </c>
      <c r="D6" s="17">
        <v>25</v>
      </c>
      <c r="F6" s="4"/>
    </row>
    <row r="7" spans="1:9" ht="16.5" customHeight="1" x14ac:dyDescent="0.3">
      <c r="A7" s="16" t="s">
        <v>9</v>
      </c>
      <c r="B7" s="17">
        <v>267</v>
      </c>
      <c r="C7" s="17">
        <v>142</v>
      </c>
      <c r="D7" s="17">
        <v>125</v>
      </c>
      <c r="F7" s="4"/>
    </row>
    <row r="8" spans="1:9" ht="16.5" customHeight="1" x14ac:dyDescent="0.3">
      <c r="A8" s="18" t="s">
        <v>10</v>
      </c>
      <c r="B8" s="17">
        <v>1649</v>
      </c>
      <c r="C8" s="17">
        <v>661</v>
      </c>
      <c r="D8" s="17">
        <v>988</v>
      </c>
      <c r="F8" s="5"/>
    </row>
    <row r="9" spans="1:9" ht="16.5" customHeight="1" x14ac:dyDescent="0.3">
      <c r="A9" s="18" t="s">
        <v>11</v>
      </c>
      <c r="B9" s="17">
        <v>4716</v>
      </c>
      <c r="C9" s="17">
        <v>1533</v>
      </c>
      <c r="D9" s="17">
        <v>3183</v>
      </c>
      <c r="F9" s="5"/>
    </row>
    <row r="10" spans="1:9" ht="16.5" customHeight="1" x14ac:dyDescent="0.3">
      <c r="A10" s="18" t="s">
        <v>12</v>
      </c>
      <c r="B10" s="17">
        <v>4569</v>
      </c>
      <c r="C10" s="17">
        <v>1170</v>
      </c>
      <c r="D10" s="17">
        <v>3399</v>
      </c>
      <c r="F10" s="4"/>
    </row>
    <row r="11" spans="1:9" ht="16.5" customHeight="1" x14ac:dyDescent="0.3">
      <c r="A11" s="18" t="s">
        <v>13</v>
      </c>
      <c r="B11" s="17">
        <v>12587</v>
      </c>
      <c r="C11" s="17">
        <v>3211</v>
      </c>
      <c r="D11" s="17">
        <v>9376</v>
      </c>
      <c r="F11" s="4"/>
    </row>
    <row r="12" spans="1:9" ht="16.5" customHeight="1" x14ac:dyDescent="0.3">
      <c r="A12" s="42" t="s">
        <v>14</v>
      </c>
      <c r="B12" s="43">
        <v>16026</v>
      </c>
      <c r="C12" s="43">
        <v>4573</v>
      </c>
      <c r="D12" s="43">
        <v>11453</v>
      </c>
      <c r="F12" s="4"/>
    </row>
    <row r="13" spans="1:9" ht="16.5" customHeight="1" x14ac:dyDescent="0.3">
      <c r="A13" s="6"/>
      <c r="B13" s="5"/>
      <c r="C13" s="5"/>
      <c r="D13" s="5"/>
      <c r="E13" s="5"/>
      <c r="F13" s="5"/>
    </row>
    <row r="14" spans="1:9" ht="16.5" customHeight="1" x14ac:dyDescent="0.3">
      <c r="A14" s="6"/>
      <c r="E14" s="5"/>
      <c r="F14" s="5"/>
    </row>
    <row r="15" spans="1:9" ht="16.5" customHeight="1" x14ac:dyDescent="0.3">
      <c r="A15" s="6"/>
      <c r="E15" s="5"/>
      <c r="F15" s="5"/>
    </row>
    <row r="16" spans="1:9" ht="16.5" customHeight="1" x14ac:dyDescent="0.3">
      <c r="E16" s="5"/>
      <c r="F16" s="5"/>
    </row>
    <row r="17" spans="1:9" ht="16.5" customHeight="1" x14ac:dyDescent="0.3"/>
    <row r="18" spans="1:9" ht="16.5" customHeight="1" x14ac:dyDescent="0.3"/>
    <row r="19" spans="1:9" ht="16.5" customHeight="1" x14ac:dyDescent="0.3"/>
    <row r="20" spans="1:9" ht="16.5" customHeight="1" x14ac:dyDescent="0.3"/>
    <row r="21" spans="1:9" ht="16.5" customHeight="1" x14ac:dyDescent="0.3"/>
    <row r="24" spans="1:9" x14ac:dyDescent="0.3">
      <c r="A24" s="7"/>
      <c r="B24" s="8"/>
      <c r="C24" s="8"/>
      <c r="D24" s="8"/>
      <c r="E24" s="8"/>
      <c r="F24" s="8"/>
      <c r="G24" s="8"/>
      <c r="H24" s="8"/>
      <c r="I24" s="8"/>
    </row>
  </sheetData>
  <mergeCells count="3">
    <mergeCell ref="A1:D1"/>
    <mergeCell ref="A2:D2"/>
    <mergeCell ref="C3:D3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E68C1-A746-4B43-B006-1468420FEE36}">
  <dimension ref="A1:AI5"/>
  <sheetViews>
    <sheetView workbookViewId="0">
      <selection activeCell="E23" sqref="E23"/>
    </sheetView>
  </sheetViews>
  <sheetFormatPr defaultRowHeight="16.2" x14ac:dyDescent="0.3"/>
  <cols>
    <col min="6" max="26" width="0" hidden="1" customWidth="1"/>
    <col min="34" max="34" width="13.109375" customWidth="1"/>
  </cols>
  <sheetData>
    <row r="1" spans="1:35" x14ac:dyDescent="0.3">
      <c r="A1" s="56" t="s">
        <v>15</v>
      </c>
      <c r="B1" s="56"/>
      <c r="C1" s="57" t="s">
        <v>16</v>
      </c>
      <c r="D1" s="58" t="s">
        <v>17</v>
      </c>
      <c r="E1" s="57" t="s">
        <v>18</v>
      </c>
      <c r="F1" s="55" t="s">
        <v>19</v>
      </c>
      <c r="G1" s="55" t="s">
        <v>20</v>
      </c>
      <c r="H1" s="55" t="s">
        <v>21</v>
      </c>
      <c r="I1" s="55" t="s">
        <v>22</v>
      </c>
      <c r="J1" s="55"/>
      <c r="K1" s="55"/>
      <c r="L1" s="55"/>
      <c r="M1" s="55"/>
      <c r="N1" s="55" t="s">
        <v>23</v>
      </c>
      <c r="O1" s="55"/>
      <c r="P1" s="55"/>
      <c r="Q1" s="55"/>
      <c r="R1" s="55"/>
      <c r="S1" s="55" t="s">
        <v>24</v>
      </c>
      <c r="T1" s="55"/>
      <c r="U1" s="55"/>
      <c r="V1" s="55"/>
      <c r="W1" s="60" t="s">
        <v>34</v>
      </c>
      <c r="X1" s="60" t="s">
        <v>35</v>
      </c>
      <c r="Y1" s="60" t="s">
        <v>36</v>
      </c>
      <c r="Z1" s="60" t="s">
        <v>37</v>
      </c>
      <c r="AA1" s="61" t="s">
        <v>38</v>
      </c>
      <c r="AB1" s="61" t="s">
        <v>39</v>
      </c>
      <c r="AC1" s="62" t="s">
        <v>40</v>
      </c>
      <c r="AD1" s="59" t="s">
        <v>41</v>
      </c>
      <c r="AE1" s="59" t="s">
        <v>42</v>
      </c>
      <c r="AF1" s="59" t="s">
        <v>43</v>
      </c>
      <c r="AG1" s="59" t="s">
        <v>44</v>
      </c>
      <c r="AH1" s="59" t="s">
        <v>25</v>
      </c>
      <c r="AI1" s="63" t="s">
        <v>26</v>
      </c>
    </row>
    <row r="2" spans="1:35" ht="29.25" customHeight="1" x14ac:dyDescent="0.3">
      <c r="A2" s="56"/>
      <c r="B2" s="56"/>
      <c r="C2" s="57"/>
      <c r="D2" s="58"/>
      <c r="E2" s="57"/>
      <c r="F2" s="55"/>
      <c r="G2" s="55"/>
      <c r="H2" s="55"/>
      <c r="I2" s="19" t="s">
        <v>27</v>
      </c>
      <c r="J2" s="20"/>
      <c r="K2" s="20"/>
      <c r="L2" s="20"/>
      <c r="M2" s="20"/>
      <c r="N2" s="19" t="s">
        <v>27</v>
      </c>
      <c r="O2" s="20"/>
      <c r="P2" s="20"/>
      <c r="Q2" s="20"/>
      <c r="R2" s="20"/>
      <c r="S2" s="19" t="s">
        <v>27</v>
      </c>
      <c r="T2" s="20"/>
      <c r="U2" s="21" t="s">
        <v>28</v>
      </c>
      <c r="V2" s="21" t="s">
        <v>29</v>
      </c>
      <c r="W2" s="60"/>
      <c r="X2" s="60"/>
      <c r="Y2" s="60"/>
      <c r="Z2" s="60"/>
      <c r="AA2" s="61"/>
      <c r="AB2" s="61"/>
      <c r="AC2" s="62"/>
      <c r="AD2" s="59"/>
      <c r="AE2" s="59"/>
      <c r="AF2" s="59"/>
      <c r="AG2" s="59"/>
      <c r="AH2" s="59"/>
      <c r="AI2" s="63"/>
    </row>
    <row r="3" spans="1:35" x14ac:dyDescent="0.3">
      <c r="A3" s="65" t="s">
        <v>0</v>
      </c>
      <c r="B3" s="65"/>
      <c r="C3" s="22"/>
      <c r="D3" s="23" t="s">
        <v>30</v>
      </c>
      <c r="E3" s="24" t="s">
        <v>31</v>
      </c>
      <c r="F3" s="25">
        <f>SUM(F4:F5)</f>
        <v>11097</v>
      </c>
      <c r="G3" s="25">
        <f>SUM(G4:G5)</f>
        <v>12722</v>
      </c>
      <c r="H3" s="25">
        <f>SUM(H4:H5)</f>
        <v>12808</v>
      </c>
      <c r="I3" s="25">
        <f>SUM(I4:I5)</f>
        <v>15046</v>
      </c>
      <c r="J3" s="66">
        <f>SUM(J4:K5)</f>
        <v>13848</v>
      </c>
      <c r="K3" s="66"/>
      <c r="L3" s="66">
        <f>SUM(L4:M5)</f>
        <v>15046</v>
      </c>
      <c r="M3" s="66"/>
      <c r="N3" s="25">
        <f>SUM(N4:N5)</f>
        <v>17129</v>
      </c>
      <c r="O3" s="66">
        <f>SUM(O4:P5)</f>
        <v>16502</v>
      </c>
      <c r="P3" s="66"/>
      <c r="Q3" s="66">
        <f>SUM(Q4:R5)</f>
        <v>17129</v>
      </c>
      <c r="R3" s="66"/>
      <c r="S3" s="26">
        <v>17364</v>
      </c>
      <c r="T3" s="66">
        <v>17834</v>
      </c>
      <c r="U3" s="66"/>
      <c r="V3" s="26">
        <v>17364</v>
      </c>
      <c r="W3" s="27">
        <f>W4+W5</f>
        <v>18291</v>
      </c>
      <c r="X3" s="27">
        <v>18885</v>
      </c>
      <c r="Y3" s="28">
        <f>12231+538</f>
        <v>12769</v>
      </c>
      <c r="Z3" s="29">
        <v>17180</v>
      </c>
      <c r="AA3" s="30">
        <f>SUM(AA4:AA5)</f>
        <v>18367</v>
      </c>
      <c r="AB3" s="30">
        <v>18756</v>
      </c>
      <c r="AC3" s="31">
        <v>19260</v>
      </c>
      <c r="AD3" s="32">
        <v>23843</v>
      </c>
      <c r="AE3" s="32">
        <v>24798</v>
      </c>
      <c r="AF3" s="32">
        <v>32958</v>
      </c>
      <c r="AG3" s="32">
        <v>35123</v>
      </c>
      <c r="AH3" s="32">
        <v>33071</v>
      </c>
      <c r="AI3" s="33">
        <v>35840</v>
      </c>
    </row>
    <row r="4" spans="1:35" x14ac:dyDescent="0.3">
      <c r="A4" s="65"/>
      <c r="B4" s="65"/>
      <c r="C4" s="34"/>
      <c r="D4" s="35" t="s">
        <v>30</v>
      </c>
      <c r="E4" s="36" t="s">
        <v>32</v>
      </c>
      <c r="F4" s="37">
        <v>3516</v>
      </c>
      <c r="G4" s="37">
        <v>3889</v>
      </c>
      <c r="H4" s="37">
        <v>3783</v>
      </c>
      <c r="I4" s="38">
        <f>L4</f>
        <v>4448</v>
      </c>
      <c r="J4" s="67">
        <v>4323</v>
      </c>
      <c r="K4" s="67"/>
      <c r="L4" s="67">
        <v>4448</v>
      </c>
      <c r="M4" s="67"/>
      <c r="N4" s="38">
        <f>Q4</f>
        <v>4959</v>
      </c>
      <c r="O4" s="64">
        <v>4735</v>
      </c>
      <c r="P4" s="64"/>
      <c r="Q4" s="64">
        <v>4959</v>
      </c>
      <c r="R4" s="64"/>
      <c r="S4" s="39">
        <v>4830</v>
      </c>
      <c r="T4" s="64">
        <v>5223</v>
      </c>
      <c r="U4" s="64"/>
      <c r="V4" s="39">
        <v>4830</v>
      </c>
      <c r="W4" s="40">
        <v>4877</v>
      </c>
      <c r="X4" s="40">
        <v>5125</v>
      </c>
      <c r="Y4" s="41">
        <f>3496+72</f>
        <v>3568</v>
      </c>
      <c r="Z4" s="41">
        <v>4910</v>
      </c>
      <c r="AA4" s="41">
        <v>5054</v>
      </c>
      <c r="AB4" s="41">
        <v>5192</v>
      </c>
      <c r="AC4" s="41">
        <v>3786</v>
      </c>
      <c r="AD4" s="41">
        <v>6625</v>
      </c>
      <c r="AE4" s="41">
        <v>6939</v>
      </c>
      <c r="AF4" s="41">
        <v>9787</v>
      </c>
      <c r="AG4" s="41">
        <v>8619</v>
      </c>
      <c r="AH4" s="41">
        <v>8513</v>
      </c>
      <c r="AI4" s="41">
        <v>10039</v>
      </c>
    </row>
    <row r="5" spans="1:35" x14ac:dyDescent="0.3">
      <c r="A5" s="65"/>
      <c r="B5" s="65"/>
      <c r="C5" s="34"/>
      <c r="D5" s="35" t="s">
        <v>30</v>
      </c>
      <c r="E5" s="36" t="s">
        <v>33</v>
      </c>
      <c r="F5" s="37">
        <v>7581</v>
      </c>
      <c r="G5" s="37">
        <v>8833</v>
      </c>
      <c r="H5" s="37">
        <v>9025</v>
      </c>
      <c r="I5" s="38">
        <f>L5</f>
        <v>10598</v>
      </c>
      <c r="J5" s="67">
        <v>9525</v>
      </c>
      <c r="K5" s="67"/>
      <c r="L5" s="67">
        <v>10598</v>
      </c>
      <c r="M5" s="67"/>
      <c r="N5" s="38">
        <f>Q5</f>
        <v>12170</v>
      </c>
      <c r="O5" s="64">
        <v>11767</v>
      </c>
      <c r="P5" s="64"/>
      <c r="Q5" s="64">
        <v>12170</v>
      </c>
      <c r="R5" s="64"/>
      <c r="S5" s="39">
        <v>12534</v>
      </c>
      <c r="T5" s="64">
        <v>12611</v>
      </c>
      <c r="U5" s="64"/>
      <c r="V5" s="39">
        <v>12534</v>
      </c>
      <c r="W5" s="40">
        <v>13414</v>
      </c>
      <c r="X5" s="40">
        <v>13760</v>
      </c>
      <c r="Y5" s="41">
        <f>8735+466</f>
        <v>9201</v>
      </c>
      <c r="Z5" s="41">
        <v>12270</v>
      </c>
      <c r="AA5" s="41">
        <v>13313</v>
      </c>
      <c r="AB5" s="41">
        <v>13564</v>
      </c>
      <c r="AC5" s="41">
        <v>15474</v>
      </c>
      <c r="AD5" s="41">
        <v>17218</v>
      </c>
      <c r="AE5" s="41">
        <v>17859</v>
      </c>
      <c r="AF5" s="41">
        <v>23171</v>
      </c>
      <c r="AG5" s="41">
        <v>26504</v>
      </c>
      <c r="AH5" s="41">
        <v>24558</v>
      </c>
      <c r="AI5" s="41">
        <v>25801</v>
      </c>
    </row>
  </sheetData>
  <mergeCells count="39">
    <mergeCell ref="T5:U5"/>
    <mergeCell ref="A3:B5"/>
    <mergeCell ref="J3:K3"/>
    <mergeCell ref="L3:M3"/>
    <mergeCell ref="O3:P3"/>
    <mergeCell ref="Q3:R3"/>
    <mergeCell ref="J5:K5"/>
    <mergeCell ref="L5:M5"/>
    <mergeCell ref="O5:P5"/>
    <mergeCell ref="Q5:R5"/>
    <mergeCell ref="T3:U3"/>
    <mergeCell ref="J4:K4"/>
    <mergeCell ref="L4:M4"/>
    <mergeCell ref="O4:P4"/>
    <mergeCell ref="Q4:R4"/>
    <mergeCell ref="T4:U4"/>
    <mergeCell ref="AE1:AE2"/>
    <mergeCell ref="AF1:AF2"/>
    <mergeCell ref="AG1:AG2"/>
    <mergeCell ref="AH1:AH2"/>
    <mergeCell ref="AI1:AI2"/>
    <mergeCell ref="AD1:AD2"/>
    <mergeCell ref="H1:H2"/>
    <mergeCell ref="I1:M1"/>
    <mergeCell ref="N1:R1"/>
    <mergeCell ref="S1:V1"/>
    <mergeCell ref="W1:W2"/>
    <mergeCell ref="X1:X2"/>
    <mergeCell ref="Y1:Y2"/>
    <mergeCell ref="Z1:Z2"/>
    <mergeCell ref="AA1:AA2"/>
    <mergeCell ref="AB1:AB2"/>
    <mergeCell ref="AC1:AC2"/>
    <mergeCell ref="G1:G2"/>
    <mergeCell ref="A1:B2"/>
    <mergeCell ref="C1:C2"/>
    <mergeCell ref="D1:D2"/>
    <mergeCell ref="E1:E2"/>
    <mergeCell ref="F1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114</vt:lpstr>
      <vt:lpstr>113年桃園市政府社會局推展志願服務志工人數</vt:lpstr>
      <vt:lpstr>112年桃園市政府社會局推展志願服務志工人數</vt:lpstr>
      <vt:lpstr>111年前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劉育</dc:creator>
  <cp:lastModifiedBy>Eunice LIU</cp:lastModifiedBy>
  <dcterms:created xsi:type="dcterms:W3CDTF">2024-06-19T07:28:43Z</dcterms:created>
  <dcterms:modified xsi:type="dcterms:W3CDTF">2026-04-17T02:00:41Z</dcterms:modified>
</cp:coreProperties>
</file>